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R\Documents\Gasilci\Mladinska komisija\2015\Orientacija\Občinska\"/>
    </mc:Choice>
  </mc:AlternateContent>
  <bookViews>
    <workbookView xWindow="15045" yWindow="0" windowWidth="20730" windowHeight="11760" activeTab="1"/>
  </bookViews>
  <sheets>
    <sheet name="Osnovni_podatki" sheetId="20" r:id="rId1"/>
    <sheet name="PIONIRJI" sheetId="16" r:id="rId2"/>
    <sheet name="PIONIRKE" sheetId="21" r:id="rId3"/>
    <sheet name="MLADINCI" sheetId="17" r:id="rId4"/>
    <sheet name="MLADINKE" sheetId="22" r:id="rId5"/>
    <sheet name="PRIPRAVNIKI" sheetId="18" r:id="rId6"/>
    <sheet name="PRIPRAVNICE" sheetId="23" r:id="rId7"/>
    <sheet name="Letnice" sheetId="24" r:id="rId8"/>
  </sheets>
  <definedNames>
    <definedName name="_xlnm._FilterDatabase" localSheetId="3" hidden="1">MLADINCI!$A$6:$AP$42</definedName>
    <definedName name="_xlnm._FilterDatabase" localSheetId="1" hidden="1">PIONIRJI!$A$9:$AN$48</definedName>
    <definedName name="_xlnm._FilterDatabase" localSheetId="5" hidden="1">PRIPRAVNIKI!$A$9:$AR$23</definedName>
    <definedName name="Mladinci">#REF!</definedName>
    <definedName name="Pionirji">#REF!</definedName>
    <definedName name="_xlnm.Print_Area" localSheetId="3">MLADINCI!$A$1:$AP$45</definedName>
    <definedName name="_xlnm.Print_Area" localSheetId="4">MLADINKE!$A$1:$AP$45</definedName>
    <definedName name="_xlnm.Print_Area" localSheetId="1">PIONIRJI!$A$1:$AH$45</definedName>
    <definedName name="_xlnm.Print_Area" localSheetId="2">PIONIRKE!$A$1:$AH$44</definedName>
    <definedName name="_xlnm.Print_Area" localSheetId="6">PRIPRAVNICE!$A$1:$AJ$35</definedName>
    <definedName name="_xlnm.Print_Area" localSheetId="5">PRIPRAVNIKI!$A$1:$AL$45</definedName>
    <definedName name="Pripravniki">#REF!</definedName>
    <definedName name="Zveza">#REF!</definedName>
  </definedNames>
  <calcPr calcId="152511" concurrentCalc="0"/>
</workbook>
</file>

<file path=xl/calcChain.xml><?xml version="1.0" encoding="utf-8"?>
<calcChain xmlns="http://schemas.openxmlformats.org/spreadsheetml/2006/main">
  <c r="AL45" i="23" l="1"/>
  <c r="Q45" i="23"/>
  <c r="A45" i="23"/>
  <c r="AL44" i="23"/>
  <c r="Q44" i="23"/>
  <c r="A44" i="23"/>
  <c r="AH42" i="23"/>
  <c r="AI42" i="23"/>
  <c r="AJ42" i="23"/>
  <c r="N42" i="23"/>
  <c r="AK42" i="23"/>
  <c r="AL42" i="23"/>
  <c r="AH41" i="23"/>
  <c r="AI41" i="23"/>
  <c r="AJ41" i="23"/>
  <c r="N41" i="23"/>
  <c r="AK41" i="23"/>
  <c r="AL41" i="23"/>
  <c r="AH40" i="23"/>
  <c r="AI40" i="23"/>
  <c r="AJ40" i="23"/>
  <c r="N40" i="23"/>
  <c r="AK40" i="23"/>
  <c r="AL40" i="23"/>
  <c r="AH39" i="23"/>
  <c r="AI39" i="23"/>
  <c r="AJ39" i="23"/>
  <c r="N39" i="23"/>
  <c r="AK39" i="23"/>
  <c r="AL39" i="23"/>
  <c r="AH38" i="23"/>
  <c r="AI38" i="23"/>
  <c r="AJ38" i="23"/>
  <c r="N38" i="23"/>
  <c r="AK38" i="23"/>
  <c r="AL38" i="23"/>
  <c r="AH37" i="23"/>
  <c r="AI37" i="23"/>
  <c r="AJ37" i="23"/>
  <c r="N37" i="23"/>
  <c r="AK37" i="23"/>
  <c r="AL37" i="23"/>
  <c r="AH36" i="23"/>
  <c r="AI36" i="23"/>
  <c r="AJ36" i="23"/>
  <c r="N36" i="23"/>
  <c r="AK36" i="23"/>
  <c r="AL36" i="23"/>
  <c r="AH35" i="23"/>
  <c r="AI35" i="23"/>
  <c r="AJ35" i="23"/>
  <c r="N35" i="23"/>
  <c r="AK35" i="23"/>
  <c r="AL35" i="23"/>
  <c r="AH34" i="23"/>
  <c r="AI34" i="23"/>
  <c r="AJ34" i="23"/>
  <c r="N34" i="23"/>
  <c r="AK34" i="23"/>
  <c r="AL34" i="23"/>
  <c r="AH33" i="23"/>
  <c r="AI33" i="23"/>
  <c r="AJ33" i="23"/>
  <c r="N33" i="23"/>
  <c r="AK33" i="23"/>
  <c r="AL33" i="23"/>
  <c r="AH32" i="23"/>
  <c r="AI32" i="23"/>
  <c r="AJ32" i="23"/>
  <c r="N32" i="23"/>
  <c r="AK32" i="23"/>
  <c r="AL32" i="23"/>
  <c r="AH31" i="23"/>
  <c r="AI31" i="23"/>
  <c r="AJ31" i="23"/>
  <c r="N31" i="23"/>
  <c r="AK31" i="23"/>
  <c r="AL31" i="23"/>
  <c r="AH30" i="23"/>
  <c r="AI30" i="23"/>
  <c r="AJ30" i="23"/>
  <c r="N30" i="23"/>
  <c r="AK30" i="23"/>
  <c r="AL30" i="23"/>
  <c r="AH29" i="23"/>
  <c r="AI29" i="23"/>
  <c r="AJ29" i="23"/>
  <c r="N29" i="23"/>
  <c r="AK29" i="23"/>
  <c r="AL29" i="23"/>
  <c r="AH28" i="23"/>
  <c r="AI28" i="23"/>
  <c r="AJ28" i="23"/>
  <c r="N28" i="23"/>
  <c r="AK28" i="23"/>
  <c r="AL28" i="23"/>
  <c r="AH27" i="23"/>
  <c r="AI27" i="23"/>
  <c r="AJ27" i="23"/>
  <c r="N27" i="23"/>
  <c r="AK27" i="23"/>
  <c r="AL27" i="23"/>
  <c r="AH26" i="23"/>
  <c r="AI26" i="23"/>
  <c r="AJ26" i="23"/>
  <c r="N26" i="23"/>
  <c r="AK26" i="23"/>
  <c r="AL26" i="23"/>
  <c r="AH25" i="23"/>
  <c r="AI25" i="23"/>
  <c r="AJ25" i="23"/>
  <c r="N25" i="23"/>
  <c r="AK25" i="23"/>
  <c r="AL25" i="23"/>
  <c r="AH24" i="23"/>
  <c r="AI24" i="23"/>
  <c r="AJ24" i="23"/>
  <c r="N24" i="23"/>
  <c r="AK24" i="23"/>
  <c r="AL24" i="23"/>
  <c r="AH23" i="23"/>
  <c r="AI23" i="23"/>
  <c r="AJ23" i="23"/>
  <c r="N23" i="23"/>
  <c r="AK23" i="23"/>
  <c r="AL23" i="23"/>
  <c r="AH22" i="23"/>
  <c r="AI22" i="23"/>
  <c r="AJ22" i="23"/>
  <c r="N22" i="23"/>
  <c r="AK22" i="23"/>
  <c r="AL22" i="23"/>
  <c r="AH21" i="23"/>
  <c r="AI21" i="23"/>
  <c r="AJ21" i="23"/>
  <c r="N21" i="23"/>
  <c r="AK21" i="23"/>
  <c r="AL21" i="23"/>
  <c r="AH20" i="23"/>
  <c r="AI20" i="23"/>
  <c r="AJ20" i="23"/>
  <c r="N20" i="23"/>
  <c r="AK20" i="23"/>
  <c r="AL20" i="23"/>
  <c r="AH19" i="23"/>
  <c r="AI19" i="23"/>
  <c r="AJ19" i="23"/>
  <c r="N19" i="23"/>
  <c r="AK19" i="23"/>
  <c r="AL19" i="23"/>
  <c r="AH18" i="23"/>
  <c r="AI18" i="23"/>
  <c r="AJ18" i="23"/>
  <c r="N18" i="23"/>
  <c r="AK18" i="23"/>
  <c r="AL18" i="23"/>
  <c r="AH17" i="23"/>
  <c r="AI17" i="23"/>
  <c r="AJ17" i="23"/>
  <c r="N17" i="23"/>
  <c r="AK17" i="23"/>
  <c r="AL17" i="23"/>
  <c r="AH16" i="23"/>
  <c r="AI16" i="23"/>
  <c r="AJ16" i="23"/>
  <c r="N16" i="23"/>
  <c r="AK16" i="23"/>
  <c r="AL16" i="23"/>
  <c r="AH15" i="23"/>
  <c r="AI15" i="23"/>
  <c r="AJ15" i="23"/>
  <c r="N15" i="23"/>
  <c r="AK15" i="23"/>
  <c r="AL15" i="23"/>
  <c r="AH14" i="23"/>
  <c r="AI14" i="23"/>
  <c r="AJ14" i="23"/>
  <c r="N14" i="23"/>
  <c r="AK14" i="23"/>
  <c r="AL14" i="23"/>
  <c r="AH13" i="23"/>
  <c r="AI13" i="23"/>
  <c r="AJ13" i="23"/>
  <c r="N13" i="23"/>
  <c r="AK13" i="23"/>
  <c r="AL13" i="23"/>
  <c r="AH12" i="23"/>
  <c r="AI12" i="23"/>
  <c r="AJ12" i="23"/>
  <c r="N12" i="23"/>
  <c r="AK12" i="23"/>
  <c r="AL12" i="23"/>
  <c r="AH11" i="23"/>
  <c r="AI11" i="23"/>
  <c r="AJ11" i="23"/>
  <c r="N11" i="23"/>
  <c r="AK11" i="23"/>
  <c r="AL11" i="23"/>
  <c r="AH10" i="23"/>
  <c r="AI10" i="23"/>
  <c r="AJ10" i="23"/>
  <c r="N10" i="23"/>
  <c r="AK10" i="23"/>
  <c r="AL10" i="23"/>
  <c r="AH9" i="23"/>
  <c r="AI9" i="23"/>
  <c r="AJ9" i="23"/>
  <c r="N9" i="23"/>
  <c r="AK9" i="23"/>
  <c r="AL9" i="23"/>
  <c r="AL1" i="23"/>
  <c r="I1" i="23"/>
  <c r="A1" i="23"/>
  <c r="AP45" i="22"/>
  <c r="Q45" i="22"/>
  <c r="A45" i="22"/>
  <c r="AP44" i="22"/>
  <c r="Q44" i="22"/>
  <c r="A44" i="22"/>
  <c r="AL42" i="22"/>
  <c r="AM42" i="22"/>
  <c r="AN42" i="22"/>
  <c r="R42" i="22"/>
  <c r="AO42" i="22"/>
  <c r="K42" i="22"/>
  <c r="L42" i="22"/>
  <c r="AP42" i="22"/>
  <c r="AL41" i="22"/>
  <c r="AM41" i="22"/>
  <c r="AN41" i="22"/>
  <c r="R41" i="22"/>
  <c r="AO41" i="22"/>
  <c r="K41" i="22"/>
  <c r="L41" i="22"/>
  <c r="AP41" i="22"/>
  <c r="AL40" i="22"/>
  <c r="AM40" i="22"/>
  <c r="AN40" i="22"/>
  <c r="R40" i="22"/>
  <c r="AO40" i="22"/>
  <c r="K40" i="22"/>
  <c r="L40" i="22"/>
  <c r="AP40" i="22"/>
  <c r="AL39" i="22"/>
  <c r="AM39" i="22"/>
  <c r="AN39" i="22"/>
  <c r="R39" i="22"/>
  <c r="AO39" i="22"/>
  <c r="K39" i="22"/>
  <c r="L39" i="22"/>
  <c r="AP39" i="22"/>
  <c r="AL38" i="22"/>
  <c r="AM38" i="22"/>
  <c r="AN38" i="22"/>
  <c r="R38" i="22"/>
  <c r="AO38" i="22"/>
  <c r="K38" i="22"/>
  <c r="L38" i="22"/>
  <c r="AP38" i="22"/>
  <c r="AL37" i="22"/>
  <c r="AM37" i="22"/>
  <c r="AN37" i="22"/>
  <c r="R37" i="22"/>
  <c r="AO37" i="22"/>
  <c r="K37" i="22"/>
  <c r="L37" i="22"/>
  <c r="AP37" i="22"/>
  <c r="AL36" i="22"/>
  <c r="AM36" i="22"/>
  <c r="AN36" i="22"/>
  <c r="R36" i="22"/>
  <c r="AO36" i="22"/>
  <c r="K36" i="22"/>
  <c r="L36" i="22"/>
  <c r="AP36" i="22"/>
  <c r="AL35" i="22"/>
  <c r="AM35" i="22"/>
  <c r="AN35" i="22"/>
  <c r="R35" i="22"/>
  <c r="AO35" i="22"/>
  <c r="K35" i="22"/>
  <c r="L35" i="22"/>
  <c r="AP35" i="22"/>
  <c r="AL34" i="22"/>
  <c r="AM34" i="22"/>
  <c r="AN34" i="22"/>
  <c r="R34" i="22"/>
  <c r="AO34" i="22"/>
  <c r="K34" i="22"/>
  <c r="L34" i="22"/>
  <c r="AP34" i="22"/>
  <c r="AL33" i="22"/>
  <c r="AM33" i="22"/>
  <c r="AN33" i="22"/>
  <c r="R33" i="22"/>
  <c r="AO33" i="22"/>
  <c r="K33" i="22"/>
  <c r="L33" i="22"/>
  <c r="AP33" i="22"/>
  <c r="AL32" i="22"/>
  <c r="AM32" i="22"/>
  <c r="AN32" i="22"/>
  <c r="R32" i="22"/>
  <c r="AO32" i="22"/>
  <c r="K32" i="22"/>
  <c r="L32" i="22"/>
  <c r="AP32" i="22"/>
  <c r="AL31" i="22"/>
  <c r="AM31" i="22"/>
  <c r="AN31" i="22"/>
  <c r="R31" i="22"/>
  <c r="AO31" i="22"/>
  <c r="K31" i="22"/>
  <c r="L31" i="22"/>
  <c r="AP31" i="22"/>
  <c r="AL30" i="22"/>
  <c r="AM30" i="22"/>
  <c r="AN30" i="22"/>
  <c r="R30" i="22"/>
  <c r="AO30" i="22"/>
  <c r="K30" i="22"/>
  <c r="L30" i="22"/>
  <c r="AP30" i="22"/>
  <c r="AL29" i="22"/>
  <c r="AM29" i="22"/>
  <c r="AN29" i="22"/>
  <c r="R29" i="22"/>
  <c r="AO29" i="22"/>
  <c r="K29" i="22"/>
  <c r="L29" i="22"/>
  <c r="AP29" i="22"/>
  <c r="AL28" i="22"/>
  <c r="AM28" i="22"/>
  <c r="AN28" i="22"/>
  <c r="R28" i="22"/>
  <c r="AO28" i="22"/>
  <c r="K28" i="22"/>
  <c r="L28" i="22"/>
  <c r="AP28" i="22"/>
  <c r="AL27" i="22"/>
  <c r="AM27" i="22"/>
  <c r="AN27" i="22"/>
  <c r="R27" i="22"/>
  <c r="AO27" i="22"/>
  <c r="K27" i="22"/>
  <c r="L27" i="22"/>
  <c r="AP27" i="22"/>
  <c r="AL26" i="22"/>
  <c r="AM26" i="22"/>
  <c r="AN26" i="22"/>
  <c r="R26" i="22"/>
  <c r="AO26" i="22"/>
  <c r="K26" i="22"/>
  <c r="L26" i="22"/>
  <c r="AP26" i="22"/>
  <c r="AL25" i="22"/>
  <c r="AM25" i="22"/>
  <c r="AN25" i="22"/>
  <c r="R25" i="22"/>
  <c r="AO25" i="22"/>
  <c r="K25" i="22"/>
  <c r="L25" i="22"/>
  <c r="AP25" i="22"/>
  <c r="AL24" i="22"/>
  <c r="AM24" i="22"/>
  <c r="AN24" i="22"/>
  <c r="R24" i="22"/>
  <c r="AO24" i="22"/>
  <c r="K24" i="22"/>
  <c r="L24" i="22"/>
  <c r="AP24" i="22"/>
  <c r="AL23" i="22"/>
  <c r="AM23" i="22"/>
  <c r="AN23" i="22"/>
  <c r="R23" i="22"/>
  <c r="AO23" i="22"/>
  <c r="K23" i="22"/>
  <c r="L23" i="22"/>
  <c r="AP23" i="22"/>
  <c r="AL22" i="22"/>
  <c r="AM22" i="22"/>
  <c r="AN22" i="22"/>
  <c r="R22" i="22"/>
  <c r="AO22" i="22"/>
  <c r="K22" i="22"/>
  <c r="L22" i="22"/>
  <c r="AL21" i="22"/>
  <c r="AM21" i="22"/>
  <c r="AN21" i="22"/>
  <c r="R21" i="22"/>
  <c r="AO21" i="22"/>
  <c r="K21" i="22"/>
  <c r="L21" i="22"/>
  <c r="AP21" i="22"/>
  <c r="AL20" i="22"/>
  <c r="AM20" i="22"/>
  <c r="AN20" i="22"/>
  <c r="R20" i="22"/>
  <c r="AO20" i="22"/>
  <c r="K20" i="22"/>
  <c r="L20" i="22"/>
  <c r="AL19" i="22"/>
  <c r="AM19" i="22"/>
  <c r="AN19" i="22"/>
  <c r="R19" i="22"/>
  <c r="AO19" i="22"/>
  <c r="K19" i="22"/>
  <c r="L19" i="22"/>
  <c r="AP19" i="22"/>
  <c r="AL18" i="22"/>
  <c r="AM18" i="22"/>
  <c r="AN18" i="22"/>
  <c r="R18" i="22"/>
  <c r="AO18" i="22"/>
  <c r="K18" i="22"/>
  <c r="L18" i="22"/>
  <c r="AL17" i="22"/>
  <c r="AM17" i="22"/>
  <c r="AN17" i="22"/>
  <c r="R17" i="22"/>
  <c r="AO17" i="22"/>
  <c r="K17" i="22"/>
  <c r="L17" i="22"/>
  <c r="AP17" i="22"/>
  <c r="AL16" i="22"/>
  <c r="AM16" i="22"/>
  <c r="AN16" i="22"/>
  <c r="R16" i="22"/>
  <c r="AO16" i="22"/>
  <c r="K16" i="22"/>
  <c r="L16" i="22"/>
  <c r="AL15" i="22"/>
  <c r="AM15" i="22"/>
  <c r="AN15" i="22"/>
  <c r="R15" i="22"/>
  <c r="AO15" i="22"/>
  <c r="K15" i="22"/>
  <c r="L15" i="22"/>
  <c r="AP15" i="22"/>
  <c r="AL14" i="22"/>
  <c r="AM14" i="22"/>
  <c r="AN14" i="22"/>
  <c r="R14" i="22"/>
  <c r="AO14" i="22"/>
  <c r="K14" i="22"/>
  <c r="L14" i="22"/>
  <c r="AL13" i="22"/>
  <c r="AM13" i="22"/>
  <c r="AN13" i="22"/>
  <c r="R13" i="22"/>
  <c r="AO13" i="22"/>
  <c r="K13" i="22"/>
  <c r="L13" i="22"/>
  <c r="AP13" i="22"/>
  <c r="AL12" i="22"/>
  <c r="AM12" i="22"/>
  <c r="AN12" i="22"/>
  <c r="R12" i="22"/>
  <c r="AO12" i="22"/>
  <c r="K12" i="22"/>
  <c r="L12" i="22"/>
  <c r="AL11" i="22"/>
  <c r="AM11" i="22"/>
  <c r="AN11" i="22"/>
  <c r="R11" i="22"/>
  <c r="AO11" i="22"/>
  <c r="K11" i="22"/>
  <c r="L11" i="22"/>
  <c r="AL10" i="22"/>
  <c r="AM10" i="22"/>
  <c r="AN10" i="22"/>
  <c r="AO10" i="22"/>
  <c r="E9" i="24"/>
  <c r="K10" i="22"/>
  <c r="L10" i="22"/>
  <c r="AL9" i="22"/>
  <c r="AM9" i="22"/>
  <c r="AN9" i="22"/>
  <c r="AO9" i="22"/>
  <c r="E12" i="24"/>
  <c r="E11" i="24"/>
  <c r="K9" i="22"/>
  <c r="L9" i="22"/>
  <c r="AP1" i="22"/>
  <c r="L1" i="22"/>
  <c r="A1" i="22"/>
  <c r="AL45" i="18"/>
  <c r="Q45" i="18"/>
  <c r="A45" i="18"/>
  <c r="AL44" i="18"/>
  <c r="Q44" i="18"/>
  <c r="A44" i="18"/>
  <c r="AH42" i="18"/>
  <c r="AI42" i="18"/>
  <c r="AJ42" i="18"/>
  <c r="N42" i="18"/>
  <c r="AK42" i="18"/>
  <c r="AL42" i="18"/>
  <c r="AH41" i="18"/>
  <c r="AI41" i="18"/>
  <c r="AJ41" i="18"/>
  <c r="N41" i="18"/>
  <c r="AK41" i="18"/>
  <c r="AL41" i="18"/>
  <c r="AH40" i="18"/>
  <c r="AI40" i="18"/>
  <c r="AJ40" i="18"/>
  <c r="N40" i="18"/>
  <c r="AK40" i="18"/>
  <c r="AL40" i="18"/>
  <c r="AH39" i="18"/>
  <c r="AI39" i="18"/>
  <c r="AJ39" i="18"/>
  <c r="N39" i="18"/>
  <c r="AK39" i="18"/>
  <c r="AL39" i="18"/>
  <c r="AH38" i="18"/>
  <c r="AI38" i="18"/>
  <c r="AJ38" i="18"/>
  <c r="N38" i="18"/>
  <c r="AK38" i="18"/>
  <c r="AL38" i="18"/>
  <c r="AH37" i="18"/>
  <c r="AI37" i="18"/>
  <c r="AJ37" i="18"/>
  <c r="N37" i="18"/>
  <c r="AK37" i="18"/>
  <c r="AL37" i="18"/>
  <c r="AH36" i="18"/>
  <c r="AI36" i="18"/>
  <c r="AJ36" i="18"/>
  <c r="N36" i="18"/>
  <c r="AK36" i="18"/>
  <c r="AL36" i="18"/>
  <c r="AH35" i="18"/>
  <c r="AI35" i="18"/>
  <c r="AJ35" i="18"/>
  <c r="N35" i="18"/>
  <c r="AK35" i="18"/>
  <c r="AL35" i="18"/>
  <c r="AL42" i="17"/>
  <c r="AM42" i="17"/>
  <c r="AN42" i="17"/>
  <c r="R42" i="17"/>
  <c r="AO42" i="17"/>
  <c r="K42" i="17"/>
  <c r="L42" i="17"/>
  <c r="AL41" i="17"/>
  <c r="AM41" i="17"/>
  <c r="AN41" i="17"/>
  <c r="R41" i="17"/>
  <c r="AO41" i="17"/>
  <c r="K41" i="17"/>
  <c r="L41" i="17"/>
  <c r="AP45" i="17"/>
  <c r="AP44" i="17"/>
  <c r="Q45" i="17"/>
  <c r="A45" i="17"/>
  <c r="Q44" i="17"/>
  <c r="A44" i="17"/>
  <c r="AH44" i="21"/>
  <c r="N44" i="21"/>
  <c r="A44" i="21"/>
  <c r="AH43" i="21"/>
  <c r="N43" i="21"/>
  <c r="A43" i="21"/>
  <c r="N45" i="16"/>
  <c r="N44" i="16"/>
  <c r="AH45" i="16"/>
  <c r="AH44" i="16"/>
  <c r="A45" i="16"/>
  <c r="A44" i="16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AD41" i="21"/>
  <c r="AE41" i="21"/>
  <c r="AF41" i="21"/>
  <c r="R41" i="21"/>
  <c r="AG41" i="21"/>
  <c r="K41" i="21"/>
  <c r="L41" i="21"/>
  <c r="AD40" i="21"/>
  <c r="AE40" i="21"/>
  <c r="AF40" i="21"/>
  <c r="R40" i="21"/>
  <c r="AG40" i="21"/>
  <c r="K40" i="21"/>
  <c r="L40" i="21"/>
  <c r="AD39" i="21"/>
  <c r="AE39" i="21"/>
  <c r="AF39" i="21"/>
  <c r="R39" i="21"/>
  <c r="AG39" i="21"/>
  <c r="K39" i="21"/>
  <c r="L39" i="21"/>
  <c r="AD38" i="21"/>
  <c r="AE38" i="21"/>
  <c r="AF38" i="21"/>
  <c r="R38" i="21"/>
  <c r="AG38" i="21"/>
  <c r="K38" i="21"/>
  <c r="L38" i="21"/>
  <c r="AD37" i="21"/>
  <c r="AE37" i="21"/>
  <c r="AF37" i="21"/>
  <c r="R37" i="21"/>
  <c r="AG37" i="21"/>
  <c r="K37" i="21"/>
  <c r="L37" i="21"/>
  <c r="AD36" i="21"/>
  <c r="AE36" i="21"/>
  <c r="AF36" i="21"/>
  <c r="R36" i="21"/>
  <c r="AG36" i="21"/>
  <c r="K36" i="21"/>
  <c r="L36" i="21"/>
  <c r="AD35" i="21"/>
  <c r="AE35" i="21"/>
  <c r="AF35" i="21"/>
  <c r="R35" i="21"/>
  <c r="AG35" i="21"/>
  <c r="K35" i="21"/>
  <c r="L35" i="21"/>
  <c r="AD34" i="21"/>
  <c r="AE34" i="21"/>
  <c r="AF34" i="21"/>
  <c r="R34" i="21"/>
  <c r="AG34" i="21"/>
  <c r="K34" i="21"/>
  <c r="L34" i="21"/>
  <c r="AD33" i="21"/>
  <c r="AE33" i="21"/>
  <c r="AF33" i="21"/>
  <c r="R33" i="21"/>
  <c r="AG33" i="21"/>
  <c r="K33" i="21"/>
  <c r="L33" i="21"/>
  <c r="AD32" i="21"/>
  <c r="AE32" i="21"/>
  <c r="AF32" i="21"/>
  <c r="R32" i="21"/>
  <c r="AG32" i="21"/>
  <c r="K32" i="21"/>
  <c r="L32" i="21"/>
  <c r="AD31" i="21"/>
  <c r="AE31" i="21"/>
  <c r="AF31" i="21"/>
  <c r="R31" i="21"/>
  <c r="AG31" i="21"/>
  <c r="K31" i="21"/>
  <c r="L31" i="21"/>
  <c r="AD30" i="21"/>
  <c r="AE30" i="21"/>
  <c r="AF30" i="21"/>
  <c r="R30" i="21"/>
  <c r="AG30" i="21"/>
  <c r="K30" i="21"/>
  <c r="L30" i="21"/>
  <c r="AD29" i="21"/>
  <c r="AE29" i="21"/>
  <c r="AF29" i="21"/>
  <c r="R29" i="21"/>
  <c r="AG29" i="21"/>
  <c r="K29" i="21"/>
  <c r="L29" i="21"/>
  <c r="AD28" i="21"/>
  <c r="AE28" i="21"/>
  <c r="AF28" i="21"/>
  <c r="R28" i="21"/>
  <c r="AG28" i="21"/>
  <c r="K28" i="21"/>
  <c r="L28" i="21"/>
  <c r="AD27" i="21"/>
  <c r="AE27" i="21"/>
  <c r="AF27" i="21"/>
  <c r="R27" i="21"/>
  <c r="AG27" i="21"/>
  <c r="K27" i="21"/>
  <c r="L27" i="21"/>
  <c r="AD26" i="21"/>
  <c r="AE26" i="21"/>
  <c r="AF26" i="21"/>
  <c r="R26" i="21"/>
  <c r="AG26" i="21"/>
  <c r="K26" i="21"/>
  <c r="L26" i="21"/>
  <c r="AD25" i="21"/>
  <c r="AE25" i="21"/>
  <c r="AF25" i="21"/>
  <c r="R25" i="21"/>
  <c r="AG25" i="21"/>
  <c r="K25" i="21"/>
  <c r="L25" i="21"/>
  <c r="AD24" i="21"/>
  <c r="AE24" i="21"/>
  <c r="AF24" i="21"/>
  <c r="R24" i="21"/>
  <c r="AG24" i="21"/>
  <c r="K24" i="21"/>
  <c r="L24" i="21"/>
  <c r="AD23" i="21"/>
  <c r="AE23" i="21"/>
  <c r="AF23" i="21"/>
  <c r="R23" i="21"/>
  <c r="AG23" i="21"/>
  <c r="K23" i="21"/>
  <c r="L23" i="21"/>
  <c r="AD22" i="21"/>
  <c r="AE22" i="21"/>
  <c r="AF22" i="21"/>
  <c r="R22" i="21"/>
  <c r="AG22" i="21"/>
  <c r="K22" i="21"/>
  <c r="L22" i="21"/>
  <c r="AD21" i="21"/>
  <c r="AE21" i="21"/>
  <c r="AF21" i="21"/>
  <c r="R21" i="21"/>
  <c r="AG21" i="21"/>
  <c r="K21" i="21"/>
  <c r="L21" i="21"/>
  <c r="AD20" i="21"/>
  <c r="AE20" i="21"/>
  <c r="AF20" i="21"/>
  <c r="R20" i="21"/>
  <c r="AG20" i="21"/>
  <c r="K20" i="21"/>
  <c r="L20" i="21"/>
  <c r="AD19" i="21"/>
  <c r="AE19" i="21"/>
  <c r="AF19" i="21"/>
  <c r="R19" i="21"/>
  <c r="AG19" i="21"/>
  <c r="K19" i="21"/>
  <c r="L19" i="21"/>
  <c r="AD18" i="21"/>
  <c r="AE18" i="21"/>
  <c r="AF18" i="21"/>
  <c r="R18" i="21"/>
  <c r="AG18" i="21"/>
  <c r="K18" i="21"/>
  <c r="L18" i="21"/>
  <c r="AD17" i="21"/>
  <c r="AE17" i="21"/>
  <c r="AF17" i="21"/>
  <c r="R17" i="21"/>
  <c r="AG17" i="21"/>
  <c r="K17" i="21"/>
  <c r="L17" i="21"/>
  <c r="AD16" i="21"/>
  <c r="AE16" i="21"/>
  <c r="AF16" i="21"/>
  <c r="R16" i="21"/>
  <c r="AG16" i="21"/>
  <c r="K16" i="21"/>
  <c r="L16" i="21"/>
  <c r="AD15" i="21"/>
  <c r="AE15" i="21"/>
  <c r="AF15" i="21"/>
  <c r="R15" i="21"/>
  <c r="AG15" i="21"/>
  <c r="K15" i="21"/>
  <c r="L15" i="21"/>
  <c r="AD14" i="21"/>
  <c r="AE14" i="21"/>
  <c r="AF14" i="21"/>
  <c r="R14" i="21"/>
  <c r="AG14" i="21"/>
  <c r="K14" i="21"/>
  <c r="L14" i="21"/>
  <c r="AD13" i="21"/>
  <c r="AE13" i="21"/>
  <c r="AF13" i="21"/>
  <c r="R13" i="21"/>
  <c r="AG13" i="21"/>
  <c r="K13" i="21"/>
  <c r="L13" i="21"/>
  <c r="AD12" i="21"/>
  <c r="AE12" i="21"/>
  <c r="AF12" i="21"/>
  <c r="R12" i="21"/>
  <c r="AG12" i="21"/>
  <c r="K12" i="21"/>
  <c r="L12" i="21"/>
  <c r="AD11" i="21"/>
  <c r="AE11" i="21"/>
  <c r="AF11" i="21"/>
  <c r="R11" i="21"/>
  <c r="AG11" i="21"/>
  <c r="K11" i="21"/>
  <c r="L11" i="21"/>
  <c r="AD10" i="21"/>
  <c r="AE10" i="21"/>
  <c r="AF10" i="21"/>
  <c r="R10" i="21"/>
  <c r="AG10" i="21"/>
  <c r="K10" i="21"/>
  <c r="L10" i="21"/>
  <c r="AD9" i="21"/>
  <c r="AE9" i="21"/>
  <c r="AF9" i="21"/>
  <c r="R9" i="21"/>
  <c r="AG9" i="21"/>
  <c r="K9" i="21"/>
  <c r="L9" i="21"/>
  <c r="B6" i="24"/>
  <c r="B5" i="24"/>
  <c r="B4" i="24"/>
  <c r="AH1" i="21"/>
  <c r="L1" i="21"/>
  <c r="A1" i="21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AL1" i="18"/>
  <c r="A1" i="18"/>
  <c r="I1" i="18"/>
  <c r="L1" i="16"/>
  <c r="A1" i="17"/>
  <c r="AP1" i="17"/>
  <c r="L1" i="17"/>
  <c r="K40" i="17"/>
  <c r="L40" i="17"/>
  <c r="K39" i="17"/>
  <c r="L39" i="17"/>
  <c r="K38" i="17"/>
  <c r="L38" i="17"/>
  <c r="K36" i="17"/>
  <c r="L36" i="17"/>
  <c r="K37" i="17"/>
  <c r="L37" i="17"/>
  <c r="K35" i="17"/>
  <c r="L35" i="17"/>
  <c r="K34" i="17"/>
  <c r="L34" i="17"/>
  <c r="K33" i="17"/>
  <c r="L33" i="17"/>
  <c r="K31" i="17"/>
  <c r="L31" i="17"/>
  <c r="K32" i="17"/>
  <c r="L32" i="17"/>
  <c r="K30" i="17"/>
  <c r="L30" i="17"/>
  <c r="K26" i="17"/>
  <c r="L26" i="17"/>
  <c r="K28" i="17"/>
  <c r="L28" i="17"/>
  <c r="K29" i="17"/>
  <c r="L29" i="17"/>
  <c r="K27" i="17"/>
  <c r="L27" i="17"/>
  <c r="K25" i="17"/>
  <c r="L25" i="17"/>
  <c r="K23" i="17"/>
  <c r="L23" i="17"/>
  <c r="K24" i="17"/>
  <c r="L24" i="17"/>
  <c r="K20" i="17"/>
  <c r="L20" i="17"/>
  <c r="K22" i="17"/>
  <c r="L22" i="17"/>
  <c r="K21" i="17"/>
  <c r="L21" i="17"/>
  <c r="K17" i="17"/>
  <c r="L17" i="17"/>
  <c r="K19" i="17"/>
  <c r="L19" i="17"/>
  <c r="K18" i="17"/>
  <c r="L18" i="17"/>
  <c r="K16" i="17"/>
  <c r="L16" i="17"/>
  <c r="K15" i="17"/>
  <c r="L15" i="17"/>
  <c r="K14" i="17"/>
  <c r="L14" i="17"/>
  <c r="E8" i="24"/>
  <c r="K12" i="17"/>
  <c r="L12" i="17"/>
  <c r="K13" i="17"/>
  <c r="L13" i="17"/>
  <c r="K10" i="17"/>
  <c r="L10" i="17"/>
  <c r="E10" i="24"/>
  <c r="K11" i="17"/>
  <c r="L11" i="17"/>
  <c r="K9" i="17"/>
  <c r="L9" i="17"/>
  <c r="K42" i="16"/>
  <c r="L42" i="16"/>
  <c r="K41" i="16"/>
  <c r="L41" i="16"/>
  <c r="K40" i="16"/>
  <c r="L40" i="16"/>
  <c r="K39" i="16"/>
  <c r="L39" i="16"/>
  <c r="K38" i="16"/>
  <c r="L38" i="16"/>
  <c r="K37" i="16"/>
  <c r="L37" i="16"/>
  <c r="K36" i="16"/>
  <c r="L36" i="16"/>
  <c r="K35" i="16"/>
  <c r="L35" i="16"/>
  <c r="K34" i="16"/>
  <c r="L34" i="16"/>
  <c r="K33" i="16"/>
  <c r="L33" i="16"/>
  <c r="K32" i="16"/>
  <c r="L32" i="16"/>
  <c r="K31" i="16"/>
  <c r="L31" i="16"/>
  <c r="K30" i="16"/>
  <c r="L30" i="16"/>
  <c r="K29" i="16"/>
  <c r="L29" i="16"/>
  <c r="K28" i="16"/>
  <c r="L28" i="16"/>
  <c r="K27" i="16"/>
  <c r="L27" i="16"/>
  <c r="K26" i="16"/>
  <c r="L26" i="16"/>
  <c r="K25" i="16"/>
  <c r="L25" i="16"/>
  <c r="K24" i="16"/>
  <c r="L24" i="16"/>
  <c r="K23" i="16"/>
  <c r="L23" i="16"/>
  <c r="K22" i="16"/>
  <c r="L22" i="16"/>
  <c r="K21" i="16"/>
  <c r="L21" i="16"/>
  <c r="K20" i="16"/>
  <c r="L20" i="16"/>
  <c r="K19" i="16"/>
  <c r="L19" i="16"/>
  <c r="K18" i="16"/>
  <c r="L18" i="16"/>
  <c r="K17" i="16"/>
  <c r="L17" i="16"/>
  <c r="K16" i="16"/>
  <c r="L16" i="16"/>
  <c r="K15" i="16"/>
  <c r="L15" i="16"/>
  <c r="B3" i="24"/>
  <c r="K12" i="16"/>
  <c r="L12" i="16"/>
  <c r="K13" i="16"/>
  <c r="L13" i="16"/>
  <c r="K11" i="16"/>
  <c r="L11" i="16"/>
  <c r="B7" i="24"/>
  <c r="K14" i="16"/>
  <c r="L14" i="16"/>
  <c r="K10" i="16"/>
  <c r="L10" i="16"/>
  <c r="K9" i="16"/>
  <c r="L9" i="16"/>
  <c r="AD42" i="16"/>
  <c r="AE42" i="16"/>
  <c r="AF42" i="16"/>
  <c r="AG42" i="16"/>
  <c r="AD41" i="16"/>
  <c r="AE41" i="16"/>
  <c r="AF41" i="16"/>
  <c r="AG41" i="16"/>
  <c r="AH41" i="16"/>
  <c r="AH34" i="18"/>
  <c r="AI34" i="18"/>
  <c r="AJ34" i="18"/>
  <c r="AK34" i="18"/>
  <c r="AL34" i="18"/>
  <c r="AH33" i="18"/>
  <c r="AI33" i="18"/>
  <c r="AJ33" i="18"/>
  <c r="AK33" i="18"/>
  <c r="AL33" i="18"/>
  <c r="AH32" i="18"/>
  <c r="AI32" i="18"/>
  <c r="AJ32" i="18"/>
  <c r="AK32" i="18"/>
  <c r="AL32" i="18"/>
  <c r="AH31" i="18"/>
  <c r="AI31" i="18"/>
  <c r="AJ31" i="18"/>
  <c r="AK31" i="18"/>
  <c r="AL31" i="18"/>
  <c r="AH30" i="18"/>
  <c r="AI30" i="18"/>
  <c r="AJ30" i="18"/>
  <c r="AK30" i="18"/>
  <c r="AL30" i="18"/>
  <c r="AH29" i="18"/>
  <c r="AI29" i="18"/>
  <c r="AJ29" i="18"/>
  <c r="AK29" i="18"/>
  <c r="AL29" i="18"/>
  <c r="AH28" i="18"/>
  <c r="AI28" i="18"/>
  <c r="AJ28" i="18"/>
  <c r="AK28" i="18"/>
  <c r="AL28" i="18"/>
  <c r="AH27" i="18"/>
  <c r="AI27" i="18"/>
  <c r="AJ27" i="18"/>
  <c r="AK27" i="18"/>
  <c r="AL27" i="18"/>
  <c r="AH26" i="18"/>
  <c r="AI26" i="18"/>
  <c r="AJ26" i="18"/>
  <c r="AK26" i="18"/>
  <c r="AL26" i="18"/>
  <c r="AH25" i="18"/>
  <c r="AI25" i="18"/>
  <c r="AJ25" i="18"/>
  <c r="AK25" i="18"/>
  <c r="AL25" i="18"/>
  <c r="AH24" i="18"/>
  <c r="AI24" i="18"/>
  <c r="AJ24" i="18"/>
  <c r="AK24" i="18"/>
  <c r="AL24" i="18"/>
  <c r="AH23" i="18"/>
  <c r="AI23" i="18"/>
  <c r="AJ23" i="18"/>
  <c r="AK23" i="18"/>
  <c r="AL23" i="18"/>
  <c r="AH22" i="18"/>
  <c r="AI22" i="18"/>
  <c r="AJ22" i="18"/>
  <c r="AK22" i="18"/>
  <c r="AL22" i="18"/>
  <c r="AH21" i="18"/>
  <c r="AI21" i="18"/>
  <c r="AJ21" i="18"/>
  <c r="AK21" i="18"/>
  <c r="AL21" i="18"/>
  <c r="AH20" i="18"/>
  <c r="AI20" i="18"/>
  <c r="AJ20" i="18"/>
  <c r="AK20" i="18"/>
  <c r="AL20" i="18"/>
  <c r="AH19" i="18"/>
  <c r="AI19" i="18"/>
  <c r="AJ19" i="18"/>
  <c r="AK19" i="18"/>
  <c r="AL19" i="18"/>
  <c r="AH18" i="18"/>
  <c r="AI18" i="18"/>
  <c r="AJ18" i="18"/>
  <c r="AK18" i="18"/>
  <c r="AL18" i="18"/>
  <c r="AH17" i="18"/>
  <c r="AI17" i="18"/>
  <c r="AJ17" i="18"/>
  <c r="AK17" i="18"/>
  <c r="AL17" i="18"/>
  <c r="AH16" i="18"/>
  <c r="AI16" i="18"/>
  <c r="AJ16" i="18"/>
  <c r="AK16" i="18"/>
  <c r="AL16" i="18"/>
  <c r="AH15" i="18"/>
  <c r="AI15" i="18"/>
  <c r="AJ15" i="18"/>
  <c r="AK15" i="18"/>
  <c r="AL15" i="18"/>
  <c r="AH14" i="18"/>
  <c r="AI14" i="18"/>
  <c r="AJ14" i="18"/>
  <c r="AK14" i="18"/>
  <c r="AL14" i="18"/>
  <c r="AH13" i="18"/>
  <c r="AI13" i="18"/>
  <c r="AJ13" i="18"/>
  <c r="AK13" i="18"/>
  <c r="AL13" i="18"/>
  <c r="AH12" i="18"/>
  <c r="AI12" i="18"/>
  <c r="AJ12" i="18"/>
  <c r="AK12" i="18"/>
  <c r="AL12" i="18"/>
  <c r="AH11" i="18"/>
  <c r="AI11" i="18"/>
  <c r="AJ11" i="18"/>
  <c r="AK11" i="18"/>
  <c r="AL11" i="18"/>
  <c r="AH10" i="18"/>
  <c r="AI10" i="18"/>
  <c r="AJ10" i="18"/>
  <c r="AK10" i="18"/>
  <c r="AL10" i="18"/>
  <c r="AH9" i="18"/>
  <c r="AI9" i="18"/>
  <c r="AJ9" i="18"/>
  <c r="AK9" i="18"/>
  <c r="AL9" i="18"/>
  <c r="AL40" i="17"/>
  <c r="AM40" i="17"/>
  <c r="AN40" i="17"/>
  <c r="AO40" i="17"/>
  <c r="AP40" i="17"/>
  <c r="AL39" i="17"/>
  <c r="AM39" i="17"/>
  <c r="AN39" i="17"/>
  <c r="AO39" i="17"/>
  <c r="AP39" i="17"/>
  <c r="AL38" i="17"/>
  <c r="AM38" i="17"/>
  <c r="AN38" i="17"/>
  <c r="AO38" i="17"/>
  <c r="AP38" i="17"/>
  <c r="AL36" i="17"/>
  <c r="AM36" i="17"/>
  <c r="AN36" i="17"/>
  <c r="AO36" i="17"/>
  <c r="AP36" i="17"/>
  <c r="AL37" i="17"/>
  <c r="AM37" i="17"/>
  <c r="AN37" i="17"/>
  <c r="AO37" i="17"/>
  <c r="AP37" i="17"/>
  <c r="AL35" i="17"/>
  <c r="AM35" i="17"/>
  <c r="AN35" i="17"/>
  <c r="AO35" i="17"/>
  <c r="AP35" i="17"/>
  <c r="AL34" i="17"/>
  <c r="AM34" i="17"/>
  <c r="AN34" i="17"/>
  <c r="AO34" i="17"/>
  <c r="AP34" i="17"/>
  <c r="AL33" i="17"/>
  <c r="AM33" i="17"/>
  <c r="AN33" i="17"/>
  <c r="AO33" i="17"/>
  <c r="AP33" i="17"/>
  <c r="AL31" i="17"/>
  <c r="AM31" i="17"/>
  <c r="AN31" i="17"/>
  <c r="AO31" i="17"/>
  <c r="AL32" i="17"/>
  <c r="AM32" i="17"/>
  <c r="AN32" i="17"/>
  <c r="AO32" i="17"/>
  <c r="AL30" i="17"/>
  <c r="AM30" i="17"/>
  <c r="AN30" i="17"/>
  <c r="AO30" i="17"/>
  <c r="AL26" i="17"/>
  <c r="AM26" i="17"/>
  <c r="AN26" i="17"/>
  <c r="AO26" i="17"/>
  <c r="AL28" i="17"/>
  <c r="AM28" i="17"/>
  <c r="AN28" i="17"/>
  <c r="AO28" i="17"/>
  <c r="AL29" i="17"/>
  <c r="AM29" i="17"/>
  <c r="AN29" i="17"/>
  <c r="AO29" i="17"/>
  <c r="AL27" i="17"/>
  <c r="AM27" i="17"/>
  <c r="AN27" i="17"/>
  <c r="AO27" i="17"/>
  <c r="AL25" i="17"/>
  <c r="AM25" i="17"/>
  <c r="AN25" i="17"/>
  <c r="AO25" i="17"/>
  <c r="AL23" i="17"/>
  <c r="AM23" i="17"/>
  <c r="AN23" i="17"/>
  <c r="AO23" i="17"/>
  <c r="AL24" i="17"/>
  <c r="AM24" i="17"/>
  <c r="AN24" i="17"/>
  <c r="AO24" i="17"/>
  <c r="AL20" i="17"/>
  <c r="AM20" i="17"/>
  <c r="AN20" i="17"/>
  <c r="AO20" i="17"/>
  <c r="AL22" i="17"/>
  <c r="AM22" i="17"/>
  <c r="AN22" i="17"/>
  <c r="AO22" i="17"/>
  <c r="AL21" i="17"/>
  <c r="AM21" i="17"/>
  <c r="AN21" i="17"/>
  <c r="AO21" i="17"/>
  <c r="AL17" i="17"/>
  <c r="AM17" i="17"/>
  <c r="AN17" i="17"/>
  <c r="AO17" i="17"/>
  <c r="AL19" i="17"/>
  <c r="AM19" i="17"/>
  <c r="AN19" i="17"/>
  <c r="AO19" i="17"/>
  <c r="AL18" i="17"/>
  <c r="AM18" i="17"/>
  <c r="AN18" i="17"/>
  <c r="AO18" i="17"/>
  <c r="AL16" i="17"/>
  <c r="AM16" i="17"/>
  <c r="AN16" i="17"/>
  <c r="AO16" i="17"/>
  <c r="AL15" i="17"/>
  <c r="AM15" i="17"/>
  <c r="AN15" i="17"/>
  <c r="AO15" i="17"/>
  <c r="AL14" i="17"/>
  <c r="AM14" i="17"/>
  <c r="AN14" i="17"/>
  <c r="AO14" i="17"/>
  <c r="AL12" i="17"/>
  <c r="AM12" i="17"/>
  <c r="AN12" i="17"/>
  <c r="AO12" i="17"/>
  <c r="AL13" i="17"/>
  <c r="AM13" i="17"/>
  <c r="AN13" i="17"/>
  <c r="AO13" i="17"/>
  <c r="AL10" i="17"/>
  <c r="AM10" i="17"/>
  <c r="AN10" i="17"/>
  <c r="AO10" i="17"/>
  <c r="AL11" i="17"/>
  <c r="AM11" i="17"/>
  <c r="AN11" i="17"/>
  <c r="AO11" i="17"/>
  <c r="AL9" i="17"/>
  <c r="AM9" i="17"/>
  <c r="AN9" i="17"/>
  <c r="AO9" i="17"/>
  <c r="AD33" i="16"/>
  <c r="AD36" i="16"/>
  <c r="AE33" i="16"/>
  <c r="AF33" i="16"/>
  <c r="AG33" i="16"/>
  <c r="AH33" i="16"/>
  <c r="AE36" i="16"/>
  <c r="AF36" i="16"/>
  <c r="AG36" i="16"/>
  <c r="AD25" i="16"/>
  <c r="AE25" i="16"/>
  <c r="AF25" i="16"/>
  <c r="AG25" i="16"/>
  <c r="AH25" i="16"/>
  <c r="AD37" i="16"/>
  <c r="AE37" i="16"/>
  <c r="AF37" i="16"/>
  <c r="AG37" i="16"/>
  <c r="AD22" i="16"/>
  <c r="AE22" i="16"/>
  <c r="AF22" i="16"/>
  <c r="AG22" i="16"/>
  <c r="AD27" i="16"/>
  <c r="AE27" i="16"/>
  <c r="AF27" i="16"/>
  <c r="AG27" i="16"/>
  <c r="AD13" i="16"/>
  <c r="AE13" i="16"/>
  <c r="AF13" i="16"/>
  <c r="AG13" i="16"/>
  <c r="AH13" i="16"/>
  <c r="AD17" i="16"/>
  <c r="AE17" i="16"/>
  <c r="AF17" i="16"/>
  <c r="AG17" i="16"/>
  <c r="AH17" i="16"/>
  <c r="AD15" i="16"/>
  <c r="AE15" i="16"/>
  <c r="AF15" i="16"/>
  <c r="AG15" i="16"/>
  <c r="AD28" i="16"/>
  <c r="AE28" i="16"/>
  <c r="AF28" i="16"/>
  <c r="AG28" i="16"/>
  <c r="AD10" i="16"/>
  <c r="AE10" i="16"/>
  <c r="AF10" i="16"/>
  <c r="AG10" i="16"/>
  <c r="AD38" i="16"/>
  <c r="AE38" i="16"/>
  <c r="AF38" i="16"/>
  <c r="AG38" i="16"/>
  <c r="AD20" i="16"/>
  <c r="AE20" i="16"/>
  <c r="AF20" i="16"/>
  <c r="AG20" i="16"/>
  <c r="AD12" i="16"/>
  <c r="AE12" i="16"/>
  <c r="AF12" i="16"/>
  <c r="AG12" i="16"/>
  <c r="AD34" i="16"/>
  <c r="AE34" i="16"/>
  <c r="AF34" i="16"/>
  <c r="AG34" i="16"/>
  <c r="AD23" i="16"/>
  <c r="AE23" i="16"/>
  <c r="AF23" i="16"/>
  <c r="AG23" i="16"/>
  <c r="AD14" i="16"/>
  <c r="AE14" i="16"/>
  <c r="AF14" i="16"/>
  <c r="AG14" i="16"/>
  <c r="AD31" i="16"/>
  <c r="AE31" i="16"/>
  <c r="AF31" i="16"/>
  <c r="AG31" i="16"/>
  <c r="AD39" i="16"/>
  <c r="AE39" i="16"/>
  <c r="AF39" i="16"/>
  <c r="AG39" i="16"/>
  <c r="AH39" i="16"/>
  <c r="AD18" i="16"/>
  <c r="AE18" i="16"/>
  <c r="AF18" i="16"/>
  <c r="AG18" i="16"/>
  <c r="AD35" i="16"/>
  <c r="AE35" i="16"/>
  <c r="AF35" i="16"/>
  <c r="AG35" i="16"/>
  <c r="AD21" i="16"/>
  <c r="AE21" i="16"/>
  <c r="AF21" i="16"/>
  <c r="AG21" i="16"/>
  <c r="AH21" i="16"/>
  <c r="AD11" i="16"/>
  <c r="AE11" i="16"/>
  <c r="AF11" i="16"/>
  <c r="AG11" i="16"/>
  <c r="AD9" i="16"/>
  <c r="AE9" i="16"/>
  <c r="AF9" i="16"/>
  <c r="AG9" i="16"/>
  <c r="AH9" i="16"/>
  <c r="AD40" i="16"/>
  <c r="AE40" i="16"/>
  <c r="AF40" i="16"/>
  <c r="AG40" i="16"/>
  <c r="AD30" i="16"/>
  <c r="AE30" i="16"/>
  <c r="AF30" i="16"/>
  <c r="AG30" i="16"/>
  <c r="AD26" i="16"/>
  <c r="AE26" i="16"/>
  <c r="AF26" i="16"/>
  <c r="AG26" i="16"/>
  <c r="AD19" i="16"/>
  <c r="AE19" i="16"/>
  <c r="AF19" i="16"/>
  <c r="AG19" i="16"/>
  <c r="AD24" i="16"/>
  <c r="AE24" i="16"/>
  <c r="AF24" i="16"/>
  <c r="AG24" i="16"/>
  <c r="AD29" i="16"/>
  <c r="AE29" i="16"/>
  <c r="AF29" i="16"/>
  <c r="AG29" i="16"/>
  <c r="AH29" i="16"/>
  <c r="AD16" i="16"/>
  <c r="AE16" i="16"/>
  <c r="AF16" i="16"/>
  <c r="AG16" i="16"/>
  <c r="AD32" i="16"/>
  <c r="AE32" i="16"/>
  <c r="AF32" i="16"/>
  <c r="AG32" i="16"/>
  <c r="AH1" i="16"/>
  <c r="A1" i="16"/>
  <c r="AP9" i="22"/>
  <c r="AP10" i="22"/>
  <c r="AP11" i="22"/>
  <c r="AP12" i="22"/>
  <c r="AP14" i="22"/>
  <c r="AP16" i="22"/>
  <c r="AP18" i="22"/>
  <c r="AP20" i="22"/>
  <c r="AP22" i="22"/>
  <c r="AP9" i="17"/>
  <c r="AP12" i="17"/>
  <c r="AP18" i="17"/>
  <c r="AP17" i="17"/>
  <c r="AP24" i="17"/>
  <c r="AP29" i="17"/>
  <c r="AP32" i="17"/>
  <c r="AP11" i="17"/>
  <c r="AP13" i="17"/>
  <c r="AP14" i="17"/>
  <c r="AP16" i="17"/>
  <c r="AP19" i="17"/>
  <c r="AP21" i="17"/>
  <c r="AP20" i="17"/>
  <c r="AP23" i="17"/>
  <c r="AP27" i="17"/>
  <c r="AP28" i="17"/>
  <c r="AP30" i="17"/>
  <c r="AP31" i="17"/>
  <c r="AP10" i="17"/>
  <c r="AP15" i="17"/>
  <c r="AP22" i="17"/>
  <c r="AP25" i="17"/>
  <c r="AP26" i="17"/>
  <c r="AP41" i="17"/>
  <c r="AP42" i="17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10" i="16"/>
  <c r="AH11" i="16"/>
  <c r="AH12" i="16"/>
  <c r="AH16" i="16"/>
  <c r="AH18" i="16"/>
  <c r="AH20" i="16"/>
  <c r="AH22" i="16"/>
  <c r="AH24" i="16"/>
  <c r="AH26" i="16"/>
  <c r="AH28" i="16"/>
  <c r="AH30" i="16"/>
  <c r="AH32" i="16"/>
  <c r="AH34" i="16"/>
  <c r="AH36" i="16"/>
  <c r="AH38" i="16"/>
  <c r="AH40" i="16"/>
  <c r="AH14" i="16"/>
  <c r="AH15" i="16"/>
  <c r="AH19" i="16"/>
  <c r="AH23" i="16"/>
  <c r="AH27" i="16"/>
  <c r="AH31" i="16"/>
  <c r="AH35" i="16"/>
  <c r="AH37" i="16"/>
  <c r="AH42" i="16"/>
</calcChain>
</file>

<file path=xl/sharedStrings.xml><?xml version="1.0" encoding="utf-8"?>
<sst xmlns="http://schemas.openxmlformats.org/spreadsheetml/2006/main" count="410" uniqueCount="90">
  <si>
    <t>3.KT</t>
  </si>
  <si>
    <t>5.KT</t>
  </si>
  <si>
    <t>4.KT</t>
  </si>
  <si>
    <t>REZULTAT</t>
  </si>
  <si>
    <t>EKIPA</t>
  </si>
  <si>
    <t>2.KT</t>
  </si>
  <si>
    <t>1.KT</t>
  </si>
  <si>
    <t>NEG.T</t>
  </si>
  <si>
    <t>ČAS V s.</t>
  </si>
  <si>
    <t>Vozli</t>
  </si>
  <si>
    <t>6.KT</t>
  </si>
  <si>
    <t>MLADINCI</t>
  </si>
  <si>
    <t>PIONIRJI</t>
  </si>
  <si>
    <t>MLADINKE</t>
  </si>
  <si>
    <t>PRIPRAVNIKI</t>
  </si>
  <si>
    <t>Kategorija</t>
  </si>
  <si>
    <t>Mesto</t>
  </si>
  <si>
    <t>URA ŠTARTA</t>
  </si>
  <si>
    <t>ČAS V TOČKAH</t>
  </si>
  <si>
    <t>SKUPNI ČAS HOJE</t>
  </si>
  <si>
    <t>GASILSKA ZVEZA</t>
  </si>
  <si>
    <t>SKUPAJ TOČKE</t>
  </si>
  <si>
    <t>PRIPRAVNICE</t>
  </si>
  <si>
    <t>Vnos osnovnih podatkov o tekmovanju, ki bodo vidni na izpisih rezultatov</t>
  </si>
  <si>
    <t>Organizator:</t>
  </si>
  <si>
    <t>Kraj tekmovanja:</t>
  </si>
  <si>
    <t>Datum:</t>
  </si>
  <si>
    <t>Predsednik tekmovalnega odbora:</t>
  </si>
  <si>
    <t>Predsednik obračunske komisije:</t>
  </si>
  <si>
    <t>Vodja tekmovanja:</t>
  </si>
  <si>
    <t>Naziv tekmovanja pripravniki:</t>
  </si>
  <si>
    <t>Naziv tekmovanja pionirji, mladinci:</t>
  </si>
  <si>
    <t>REGIJA</t>
  </si>
  <si>
    <t>TEKMOVALCI</t>
  </si>
  <si>
    <t>ZAČETNE TOČKE</t>
  </si>
  <si>
    <t>Topografski znaki</t>
  </si>
  <si>
    <t>URA PRIHODA NA CILJ</t>
  </si>
  <si>
    <t>MRTVI ČAS</t>
  </si>
  <si>
    <t>Štartna številka</t>
  </si>
  <si>
    <t>Zvijanje cevi</t>
  </si>
  <si>
    <t>Spajanje cevi na trojak</t>
  </si>
  <si>
    <t>Postavitev orodja</t>
  </si>
  <si>
    <t>MRTVI ČAS SKUPAJ</t>
  </si>
  <si>
    <t>MČ</t>
  </si>
  <si>
    <t>m</t>
  </si>
  <si>
    <t>s</t>
  </si>
  <si>
    <t>Zamujanje</t>
  </si>
  <si>
    <t>Mladinci</t>
  </si>
  <si>
    <t>Pionirji</t>
  </si>
  <si>
    <t>Upoštevana starost</t>
  </si>
  <si>
    <t>Leto tekmovanja</t>
  </si>
  <si>
    <t>Pozitivne točke</t>
  </si>
  <si>
    <t>LETNICA</t>
  </si>
  <si>
    <t>Skupna starost</t>
  </si>
  <si>
    <t>Letnica 1</t>
  </si>
  <si>
    <t>Letnica 2</t>
  </si>
  <si>
    <t>Letnica 3</t>
  </si>
  <si>
    <t>Praktične vaje</t>
  </si>
  <si>
    <t>3. KT</t>
  </si>
  <si>
    <t>Zamujanje - var. 2</t>
  </si>
  <si>
    <t>5. KT</t>
  </si>
  <si>
    <t>Navezava orodja</t>
  </si>
  <si>
    <t>V napad</t>
  </si>
  <si>
    <t>Ura nastopa</t>
  </si>
  <si>
    <t>Vaja z vedrovko</t>
  </si>
  <si>
    <t>PIONIRKE</t>
  </si>
  <si>
    <t>TEKMOVANJE GZ MENGEŠ ORJENTACIJA</t>
  </si>
  <si>
    <t>GZ MORAVČE</t>
  </si>
  <si>
    <t>PEČE PRI MORAVČAH</t>
  </si>
  <si>
    <t>LOKA PRI MENGŠU 1</t>
  </si>
  <si>
    <t>MATIC, MAKS, JURE</t>
  </si>
  <si>
    <t>LOKA PRI MENGŠU 2</t>
  </si>
  <si>
    <t>ŽAN LUKA, MIHA, ANŽEJ</t>
  </si>
  <si>
    <t>LOKA PRI MENGŠU</t>
  </si>
  <si>
    <t>KAJA, URŠA, KAJA</t>
  </si>
  <si>
    <t>URBAN, MATEJ, MIHA</t>
  </si>
  <si>
    <t>TOPOLE</t>
  </si>
  <si>
    <t>KAJA, NASTJA, TJAŠA</t>
  </si>
  <si>
    <t>MENGEŠ 1</t>
  </si>
  <si>
    <t>MENGEŠ 2</t>
  </si>
  <si>
    <t>MENGEŠ 3</t>
  </si>
  <si>
    <t>JAN, MILA, RICARDO</t>
  </si>
  <si>
    <t>VID, ROK, ČRT</t>
  </si>
  <si>
    <t>MATIC, ANŽE, LEA</t>
  </si>
  <si>
    <t>MENGEŠ</t>
  </si>
  <si>
    <t>LJUBLJANA 3</t>
  </si>
  <si>
    <t>BLAŽ, SARA, ŽAN</t>
  </si>
  <si>
    <t>MAJ, NEJC, NIK</t>
  </si>
  <si>
    <t>JAN, ALJAŽ, JAN</t>
  </si>
  <si>
    <t>ASJA, ROK, ŽAN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</si>
</sst>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[$-F400]h:mm:ss\ AM/PM"/>
    <numFmt numFmtId="183" formatCode="[$-F800]dddd\,\ mmmm\ dd\,\ yyyy"/>
    <numFmt numFmtId="185" formatCode="0.0"/>
  </numFmts>
  <fonts count="25" x14ac:knownFonts="1">
    <font>
      <sz val="10"/>
      <name val="Arial CE"/>
    </font>
    <font>
      <b/>
      <sz val="10"/>
      <name val="Arial CE"/>
    </font>
    <font>
      <sz val="8"/>
      <name val="Arial CE"/>
    </font>
    <font>
      <sz val="10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color indexed="62"/>
      <name val="Verdana"/>
      <family val="2"/>
    </font>
    <font>
      <b/>
      <sz val="14"/>
      <name val="Arial CE"/>
    </font>
    <font>
      <b/>
      <sz val="14"/>
      <color indexed="12"/>
      <name val="Verdana"/>
      <family val="2"/>
    </font>
    <font>
      <b/>
      <sz val="14"/>
      <color indexed="12"/>
      <name val="Arial CE"/>
    </font>
    <font>
      <b/>
      <sz val="10"/>
      <color indexed="12"/>
      <name val="Arial CE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 CE"/>
    </font>
    <font>
      <sz val="14"/>
      <name val="Times New Roman CE"/>
    </font>
    <font>
      <b/>
      <sz val="14"/>
      <name val="Verdana"/>
      <family val="2"/>
    </font>
    <font>
      <sz val="8"/>
      <color indexed="62"/>
      <name val="Verdana"/>
      <family val="2"/>
    </font>
    <font>
      <sz val="8"/>
      <name val="Arial"/>
      <family val="2"/>
    </font>
    <font>
      <sz val="10"/>
      <name val="Times New Roman CE"/>
      <family val="1"/>
    </font>
    <font>
      <b/>
      <sz val="7"/>
      <color indexed="62"/>
      <name val="Verdana"/>
      <family val="2"/>
    </font>
    <font>
      <sz val="9"/>
      <name val="Times New Roman CE"/>
      <family val="1"/>
    </font>
    <font>
      <sz val="9"/>
      <color theme="0"/>
      <name val="Times New Roman CE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2" fontId="0" fillId="0" borderId="0" xfId="0" applyNumberFormat="1"/>
    <xf numFmtId="0" fontId="5" fillId="2" borderId="0" xfId="0" applyFont="1" applyFill="1"/>
    <xf numFmtId="2" fontId="4" fillId="3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180" fontId="5" fillId="0" borderId="1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/>
    <xf numFmtId="180" fontId="5" fillId="0" borderId="1" xfId="0" applyNumberFormat="1" applyFont="1" applyBorder="1" applyAlignment="1" applyProtection="1">
      <alignment horizontal="center"/>
      <protection locked="0"/>
    </xf>
    <xf numFmtId="180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1" xfId="0" applyFon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/>
    <xf numFmtId="2" fontId="5" fillId="0" borderId="1" xfId="0" applyNumberFormat="1" applyFont="1" applyFill="1" applyBorder="1" applyAlignment="1" applyProtection="1">
      <alignment horizontal="center"/>
      <protection locked="0"/>
    </xf>
    <xf numFmtId="21" fontId="5" fillId="0" borderId="1" xfId="0" applyNumberFormat="1" applyFont="1" applyFill="1" applyBorder="1" applyAlignment="1" applyProtection="1">
      <alignment horizontal="center"/>
      <protection locked="0"/>
    </xf>
    <xf numFmtId="180" fontId="0" fillId="4" borderId="0" xfId="0" applyNumberFormat="1" applyFill="1"/>
    <xf numFmtId="180" fontId="1" fillId="4" borderId="0" xfId="0" applyNumberFormat="1" applyFont="1" applyFill="1" applyAlignment="1">
      <alignment horizontal="center"/>
    </xf>
    <xf numFmtId="0" fontId="6" fillId="5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21" fontId="6" fillId="3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4" fillId="0" borderId="0" xfId="0" applyFont="1"/>
    <xf numFmtId="0" fontId="14" fillId="0" borderId="0" xfId="0" applyFont="1" applyAlignment="1">
      <alignment horizontal="left"/>
    </xf>
    <xf numFmtId="0" fontId="15" fillId="7" borderId="1" xfId="0" applyFont="1" applyFill="1" applyBorder="1"/>
    <xf numFmtId="0" fontId="15" fillId="0" borderId="1" xfId="0" applyFont="1" applyBorder="1" applyAlignment="1">
      <alignment horizontal="left"/>
    </xf>
    <xf numFmtId="183" fontId="15" fillId="0" borderId="1" xfId="0" applyNumberFormat="1" applyFont="1" applyBorder="1" applyAlignment="1">
      <alignment horizontal="left"/>
    </xf>
    <xf numFmtId="0" fontId="17" fillId="0" borderId="0" xfId="0" applyFont="1"/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7" fillId="4" borderId="0" xfId="0" applyFont="1" applyFill="1"/>
    <xf numFmtId="183" fontId="16" fillId="4" borderId="0" xfId="0" applyNumberFormat="1" applyFont="1" applyFill="1" applyAlignment="1">
      <alignment horizontal="right"/>
    </xf>
    <xf numFmtId="0" fontId="1" fillId="4" borderId="0" xfId="0" applyFont="1" applyFill="1"/>
    <xf numFmtId="0" fontId="8" fillId="4" borderId="0" xfId="0" applyFont="1" applyFill="1"/>
    <xf numFmtId="0" fontId="10" fillId="4" borderId="0" xfId="0" applyFont="1" applyFill="1"/>
    <xf numFmtId="2" fontId="9" fillId="4" borderId="0" xfId="0" applyNumberFormat="1" applyFont="1" applyFill="1"/>
    <xf numFmtId="180" fontId="1" fillId="4" borderId="0" xfId="0" applyNumberFormat="1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1" fillId="4" borderId="0" xfId="0" applyFont="1" applyFill="1"/>
    <xf numFmtId="0" fontId="1" fillId="4" borderId="0" xfId="0" applyFont="1" applyFill="1" applyAlignment="1">
      <alignment horizontal="center"/>
    </xf>
    <xf numFmtId="0" fontId="5" fillId="4" borderId="0" xfId="0" applyFont="1" applyFill="1"/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18" fillId="4" borderId="0" xfId="0" applyFont="1" applyFill="1"/>
    <xf numFmtId="0" fontId="4" fillId="6" borderId="4" xfId="0" applyNumberFormat="1" applyFont="1" applyFill="1" applyBorder="1" applyAlignment="1">
      <alignment horizontal="center" vertical="center" wrapText="1"/>
    </xf>
    <xf numFmtId="21" fontId="16" fillId="4" borderId="0" xfId="0" applyNumberFormat="1" applyFont="1" applyFill="1" applyAlignment="1">
      <alignment horizontal="center"/>
    </xf>
    <xf numFmtId="21" fontId="1" fillId="4" borderId="0" xfId="0" applyNumberFormat="1" applyFont="1" applyFill="1"/>
    <xf numFmtId="21" fontId="0" fillId="4" borderId="0" xfId="0" applyNumberFormat="1" applyFill="1"/>
    <xf numFmtId="21" fontId="0" fillId="0" borderId="0" xfId="0" applyNumberFormat="1"/>
    <xf numFmtId="0" fontId="16" fillId="4" borderId="0" xfId="0" applyNumberFormat="1" applyFont="1" applyFill="1" applyAlignment="1">
      <alignment horizontal="center"/>
    </xf>
    <xf numFmtId="0" fontId="1" fillId="4" borderId="0" xfId="0" applyNumberFormat="1" applyFont="1" applyFill="1"/>
    <xf numFmtId="0" fontId="0" fillId="4" borderId="0" xfId="0" applyNumberFormat="1" applyFill="1"/>
    <xf numFmtId="0" fontId="4" fillId="6" borderId="5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7" fillId="6" borderId="6" xfId="0" applyFont="1" applyFill="1" applyBorder="1" applyAlignment="1">
      <alignment horizontal="center"/>
    </xf>
    <xf numFmtId="0" fontId="19" fillId="6" borderId="2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alignment horizontal="center"/>
      <protection locked="0"/>
    </xf>
    <xf numFmtId="2" fontId="4" fillId="6" borderId="9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textRotation="90" wrapText="1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4" fillId="6" borderId="0" xfId="0" applyNumberFormat="1" applyFont="1" applyFill="1" applyBorder="1" applyAlignment="1">
      <alignment horizontal="center" textRotation="90" wrapTex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/>
    </xf>
    <xf numFmtId="0" fontId="0" fillId="6" borderId="14" xfId="0" applyFill="1" applyBorder="1" applyAlignment="1">
      <alignment wrapText="1"/>
    </xf>
    <xf numFmtId="0" fontId="0" fillId="8" borderId="15" xfId="0" applyFill="1" applyBorder="1"/>
    <xf numFmtId="0" fontId="0" fillId="8" borderId="16" xfId="0" applyFill="1" applyBorder="1"/>
    <xf numFmtId="0" fontId="0" fillId="9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12" fillId="6" borderId="13" xfId="0" applyFont="1" applyFill="1" applyBorder="1" applyAlignment="1">
      <alignment horizontal="left" vertical="center" wrapText="1"/>
    </xf>
    <xf numFmtId="185" fontId="0" fillId="8" borderId="16" xfId="0" applyNumberFormat="1" applyFill="1" applyBorder="1"/>
    <xf numFmtId="185" fontId="0" fillId="8" borderId="19" xfId="0" applyNumberFormat="1" applyFill="1" applyBorder="1"/>
    <xf numFmtId="185" fontId="0" fillId="8" borderId="21" xfId="0" applyNumberFormat="1" applyFill="1" applyBorder="1"/>
    <xf numFmtId="0" fontId="16" fillId="0" borderId="0" xfId="0" applyFont="1"/>
    <xf numFmtId="0" fontId="20" fillId="0" borderId="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85" fontId="5" fillId="3" borderId="1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/>
    <xf numFmtId="0" fontId="4" fillId="6" borderId="0" xfId="0" applyNumberFormat="1" applyFont="1" applyFill="1" applyBorder="1" applyAlignment="1">
      <alignment textRotation="90" wrapText="1"/>
    </xf>
    <xf numFmtId="0" fontId="4" fillId="6" borderId="5" xfId="0" applyFont="1" applyFill="1" applyBorder="1" applyAlignment="1"/>
    <xf numFmtId="0" fontId="0" fillId="6" borderId="9" xfId="0" applyFill="1" applyBorder="1" applyAlignment="1"/>
    <xf numFmtId="0" fontId="23" fillId="0" borderId="0" xfId="0" applyFont="1"/>
    <xf numFmtId="0" fontId="24" fillId="4" borderId="0" xfId="0" applyFont="1" applyFill="1"/>
    <xf numFmtId="0" fontId="23" fillId="4" borderId="0" xfId="0" applyFont="1" applyFill="1"/>
    <xf numFmtId="2" fontId="4" fillId="6" borderId="9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21" fontId="5" fillId="4" borderId="0" xfId="0" applyNumberFormat="1" applyFont="1" applyFill="1"/>
    <xf numFmtId="1" fontId="17" fillId="0" borderId="0" xfId="0" applyNumberFormat="1" applyFont="1"/>
    <xf numFmtId="1" fontId="1" fillId="4" borderId="0" xfId="0" applyNumberFormat="1" applyFont="1" applyFill="1"/>
    <xf numFmtId="1" fontId="0" fillId="4" borderId="0" xfId="0" applyNumberFormat="1" applyFill="1"/>
    <xf numFmtId="1" fontId="0" fillId="0" borderId="0" xfId="0" applyNumberFormat="1"/>
    <xf numFmtId="0" fontId="17" fillId="0" borderId="0" xfId="0" applyNumberFormat="1" applyFont="1"/>
    <xf numFmtId="0" fontId="0" fillId="4" borderId="0" xfId="0" applyFill="1" applyAlignment="1">
      <alignment horizontal="right"/>
    </xf>
    <xf numFmtId="0" fontId="13" fillId="5" borderId="0" xfId="0" applyFont="1" applyFill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22" fillId="6" borderId="10" xfId="0" applyNumberFormat="1" applyFont="1" applyFill="1" applyBorder="1" applyAlignment="1">
      <alignment horizontal="center" vertical="center" textRotation="90" wrapText="1"/>
    </xf>
    <xf numFmtId="0" fontId="22" fillId="6" borderId="3" xfId="0" applyNumberFormat="1" applyFont="1" applyFill="1" applyBorder="1" applyAlignment="1">
      <alignment horizontal="center" vertical="center" textRotation="90" wrapText="1"/>
    </xf>
    <xf numFmtId="0" fontId="4" fillId="6" borderId="4" xfId="0" applyNumberFormat="1" applyFont="1" applyFill="1" applyBorder="1" applyAlignment="1">
      <alignment horizontal="center" wrapText="1"/>
    </xf>
    <xf numFmtId="0" fontId="4" fillId="6" borderId="5" xfId="0" applyNumberFormat="1" applyFont="1" applyFill="1" applyBorder="1" applyAlignment="1">
      <alignment horizontal="center" wrapText="1"/>
    </xf>
    <xf numFmtId="0" fontId="4" fillId="6" borderId="9" xfId="0" applyNumberFormat="1" applyFont="1" applyFill="1" applyBorder="1" applyAlignment="1">
      <alignment horizontal="center" wrapText="1"/>
    </xf>
    <xf numFmtId="2" fontId="4" fillId="6" borderId="4" xfId="0" applyNumberFormat="1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 textRotation="90" wrapText="1"/>
    </xf>
    <xf numFmtId="21" fontId="4" fillId="6" borderId="23" xfId="0" applyNumberFormat="1" applyFont="1" applyFill="1" applyBorder="1" applyAlignment="1">
      <alignment horizontal="center" vertical="center" wrapText="1"/>
    </xf>
    <xf numFmtId="21" fontId="4" fillId="6" borderId="24" xfId="0" applyNumberFormat="1" applyFont="1" applyFill="1" applyBorder="1" applyAlignment="1">
      <alignment horizontal="center" vertical="center" wrapText="1"/>
    </xf>
    <xf numFmtId="21" fontId="4" fillId="6" borderId="22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 textRotation="90" wrapText="1"/>
    </xf>
    <xf numFmtId="0" fontId="4" fillId="6" borderId="2" xfId="0" applyNumberFormat="1" applyFont="1" applyFill="1" applyBorder="1" applyAlignment="1">
      <alignment horizontal="center" textRotation="90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6" borderId="23" xfId="0" applyNumberFormat="1" applyFont="1" applyFill="1" applyBorder="1" applyAlignment="1">
      <alignment horizontal="center" textRotation="90" wrapText="1"/>
    </xf>
    <xf numFmtId="0" fontId="4" fillId="6" borderId="24" xfId="0" applyNumberFormat="1" applyFont="1" applyFill="1" applyBorder="1" applyAlignment="1">
      <alignment horizontal="center" textRotation="90" wrapText="1"/>
    </xf>
    <xf numFmtId="0" fontId="4" fillId="6" borderId="22" xfId="0" applyNumberFormat="1" applyFont="1" applyFill="1" applyBorder="1" applyAlignment="1">
      <alignment horizontal="center" textRotation="90" wrapText="1"/>
    </xf>
    <xf numFmtId="0" fontId="4" fillId="6" borderId="25" xfId="0" applyNumberFormat="1" applyFont="1" applyFill="1" applyBorder="1" applyAlignment="1">
      <alignment horizontal="center" vertical="center" wrapText="1"/>
    </xf>
    <xf numFmtId="0" fontId="4" fillId="6" borderId="23" xfId="0" applyNumberFormat="1" applyFont="1" applyFill="1" applyBorder="1" applyAlignment="1">
      <alignment horizontal="center" vertical="center" textRotation="90" wrapText="1"/>
    </xf>
    <xf numFmtId="0" fontId="4" fillId="6" borderId="24" xfId="0" applyNumberFormat="1" applyFont="1" applyFill="1" applyBorder="1" applyAlignment="1">
      <alignment horizontal="center" vertical="center" textRotation="90" wrapText="1"/>
    </xf>
    <xf numFmtId="0" fontId="4" fillId="6" borderId="22" xfId="0" applyNumberFormat="1" applyFont="1" applyFill="1" applyBorder="1" applyAlignment="1">
      <alignment horizontal="center" vertical="center" textRotation="90" wrapText="1"/>
    </xf>
    <xf numFmtId="0" fontId="4" fillId="6" borderId="1" xfId="0" applyNumberFormat="1" applyFont="1" applyFill="1" applyBorder="1" applyAlignment="1">
      <alignment horizontal="center" vertical="center" textRotation="90" wrapText="1"/>
    </xf>
    <xf numFmtId="21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3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4">
    <cellStyle name="Navadno" xfId="0" builtinId="0"/>
    <cellStyle name="Navadno_MLADINKE" xfId="1"/>
    <cellStyle name="Navadno_PIONIRKE M" xfId="2"/>
    <cellStyle name="Navadno_PIONIRKE ST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12"/>
  <sheetViews>
    <sheetView workbookViewId="0">
      <selection activeCell="B20" sqref="B20"/>
    </sheetView>
  </sheetViews>
  <sheetFormatPr defaultRowHeight="12.75" x14ac:dyDescent="0.2"/>
  <cols>
    <col min="1" max="1" width="34" style="38" bestFit="1" customWidth="1"/>
    <col min="2" max="2" width="48.85546875" style="39" customWidth="1"/>
    <col min="3" max="16384" width="9.140625" style="38"/>
  </cols>
  <sheetData>
    <row r="2" spans="1:2" ht="15.75" x14ac:dyDescent="0.25">
      <c r="A2" s="116" t="s">
        <v>23</v>
      </c>
      <c r="B2" s="116"/>
    </row>
    <row r="5" spans="1:2" ht="15" x14ac:dyDescent="0.25">
      <c r="A5" s="40" t="s">
        <v>31</v>
      </c>
      <c r="B5" s="41" t="s">
        <v>66</v>
      </c>
    </row>
    <row r="6" spans="1:2" ht="15" x14ac:dyDescent="0.25">
      <c r="A6" s="40" t="s">
        <v>30</v>
      </c>
      <c r="B6" s="41" t="s">
        <v>66</v>
      </c>
    </row>
    <row r="7" spans="1:2" ht="15" x14ac:dyDescent="0.25">
      <c r="A7" s="40" t="s">
        <v>24</v>
      </c>
      <c r="B7" s="41" t="s">
        <v>67</v>
      </c>
    </row>
    <row r="8" spans="1:2" ht="15" x14ac:dyDescent="0.25">
      <c r="A8" s="40" t="s">
        <v>25</v>
      </c>
      <c r="B8" s="41" t="s">
        <v>68</v>
      </c>
    </row>
    <row r="9" spans="1:2" ht="15" x14ac:dyDescent="0.25">
      <c r="A9" s="40" t="s">
        <v>26</v>
      </c>
      <c r="B9" s="42">
        <v>42133</v>
      </c>
    </row>
    <row r="10" spans="1:2" ht="15" x14ac:dyDescent="0.25">
      <c r="A10" s="40" t="s">
        <v>27</v>
      </c>
      <c r="B10" s="41"/>
    </row>
    <row r="11" spans="1:2" ht="15" x14ac:dyDescent="0.25">
      <c r="A11" s="40" t="s">
        <v>28</v>
      </c>
      <c r="B11" s="41"/>
    </row>
    <row r="12" spans="1:2" ht="15" x14ac:dyDescent="0.25">
      <c r="A12" s="40" t="s">
        <v>29</v>
      </c>
      <c r="B12" s="41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V68"/>
  <sheetViews>
    <sheetView tabSelected="1" topLeftCell="G1" zoomScale="95" zoomScaleNormal="95" workbookViewId="0">
      <selection activeCell="AH14" sqref="AH14"/>
    </sheetView>
  </sheetViews>
  <sheetFormatPr defaultColWidth="8.7109375" defaultRowHeight="12.75" x14ac:dyDescent="0.2"/>
  <cols>
    <col min="1" max="1" width="3.85546875" customWidth="1"/>
    <col min="2" max="2" width="9.140625" customWidth="1"/>
    <col min="3" max="3" width="5.42578125" customWidth="1"/>
    <col min="4" max="4" width="21.42578125" customWidth="1"/>
    <col min="5" max="7" width="20.7109375" customWidth="1"/>
    <col min="8" max="11" width="5.42578125" style="100" customWidth="1"/>
    <col min="12" max="12" width="6" customWidth="1"/>
    <col min="13" max="13" width="8.7109375" style="65" customWidth="1"/>
    <col min="14" max="14" width="3.5703125" style="70" customWidth="1"/>
    <col min="15" max="15" width="7.28515625" customWidth="1"/>
    <col min="16" max="16" width="5" customWidth="1"/>
    <col min="17" max="17" width="8.5703125" customWidth="1"/>
    <col min="18" max="18" width="3.5703125" style="70" customWidth="1"/>
    <col min="19" max="20" width="3.140625" style="70" customWidth="1"/>
    <col min="21" max="21" width="6.140625" style="2" customWidth="1"/>
    <col min="22" max="22" width="4.42578125" customWidth="1"/>
    <col min="23" max="24" width="3.140625" style="70" customWidth="1"/>
    <col min="25" max="25" width="4.85546875" customWidth="1"/>
    <col min="26" max="27" width="3.140625" style="70" customWidth="1"/>
    <col min="28" max="28" width="7.28515625" customWidth="1"/>
    <col min="29" max="29" width="9.28515625" style="65" customWidth="1"/>
    <col min="30" max="30" width="8.7109375" style="65" customWidth="1"/>
    <col min="31" max="31" width="8.5703125" style="13" customWidth="1"/>
    <col min="32" max="32" width="8.7109375" style="5" customWidth="1"/>
    <col min="33" max="33" width="8.7109375" style="1" customWidth="1"/>
    <col min="34" max="34" width="8.85546875" customWidth="1"/>
    <col min="35" max="35" width="9.140625" style="104" customWidth="1"/>
    <col min="36" max="36" width="8.28515625" customWidth="1"/>
    <col min="37" max="37" width="9.140625" style="113" customWidth="1"/>
    <col min="38" max="38" width="9.140625" style="70" customWidth="1"/>
  </cols>
  <sheetData>
    <row r="1" spans="1:48" s="43" customFormat="1" ht="18.75" x14ac:dyDescent="0.3">
      <c r="A1" s="44" t="str">
        <f>Osnovni_podatki!B7</f>
        <v>GZ MORAVČE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GZ MENGEŠ ORJENTACIJA</v>
      </c>
      <c r="M1" s="62"/>
      <c r="N1" s="66"/>
      <c r="P1" s="45"/>
      <c r="Q1" s="45"/>
      <c r="R1" s="66"/>
      <c r="S1" s="66"/>
      <c r="T1" s="66"/>
      <c r="U1" s="45"/>
      <c r="V1" s="45"/>
      <c r="W1" s="66"/>
      <c r="X1" s="66"/>
      <c r="Y1" s="45"/>
      <c r="Z1" s="66"/>
      <c r="AA1" s="66"/>
      <c r="AB1" s="45"/>
      <c r="AC1" s="62"/>
      <c r="AD1" s="62"/>
      <c r="AE1" s="46"/>
      <c r="AF1" s="46"/>
      <c r="AG1" s="46"/>
      <c r="AH1" s="47" t="str">
        <f>Osnovni_podatki!B8&amp;", "&amp;TEXT(Osnovni_podatki!B9,"dd. mmmm yyyy")</f>
        <v>PEČE PRI MORAVČAH, 09. maj 2015</v>
      </c>
      <c r="AI1" s="46"/>
      <c r="AJ1" s="46"/>
      <c r="AK1" s="110"/>
      <c r="AL1" s="114"/>
    </row>
    <row r="2" spans="1:48" s="1" customFormat="1" ht="18.75" x14ac:dyDescent="0.3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63"/>
      <c r="N2" s="67"/>
      <c r="O2" s="50"/>
      <c r="P2" s="51"/>
      <c r="Q2" s="51"/>
      <c r="R2" s="67"/>
      <c r="S2" s="67"/>
      <c r="T2" s="67"/>
      <c r="U2" s="53"/>
      <c r="V2" s="54"/>
      <c r="W2" s="67"/>
      <c r="X2" s="67"/>
      <c r="Y2" s="50"/>
      <c r="Z2" s="67"/>
      <c r="AA2" s="67"/>
      <c r="AB2" s="50"/>
      <c r="AC2" s="63"/>
      <c r="AD2" s="63"/>
      <c r="AE2" s="52"/>
      <c r="AF2" s="48"/>
      <c r="AG2" s="55"/>
      <c r="AH2" s="55"/>
      <c r="AI2" s="46"/>
      <c r="AJ2" s="48"/>
      <c r="AK2" s="111"/>
      <c r="AL2" s="67"/>
      <c r="AM2" s="4"/>
      <c r="AN2" s="4"/>
    </row>
    <row r="3" spans="1:48" ht="18.75" x14ac:dyDescent="0.3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64"/>
      <c r="N3" s="68"/>
      <c r="O3" s="56"/>
      <c r="P3" s="56"/>
      <c r="Q3" s="56"/>
      <c r="R3" s="68"/>
      <c r="S3" s="68"/>
      <c r="T3" s="68"/>
      <c r="U3" s="56"/>
      <c r="V3" s="37"/>
      <c r="W3" s="68"/>
      <c r="X3" s="68"/>
      <c r="Y3" s="37"/>
      <c r="Z3" s="68"/>
      <c r="AA3" s="68"/>
      <c r="AB3" s="37"/>
      <c r="AC3" s="64"/>
      <c r="AD3" s="64"/>
      <c r="AE3" s="27"/>
      <c r="AF3" s="48"/>
      <c r="AG3" s="48"/>
      <c r="AH3" s="37"/>
      <c r="AI3" s="46"/>
      <c r="AJ3" s="37"/>
      <c r="AK3" s="112"/>
      <c r="AL3" s="68"/>
      <c r="AM3" s="3"/>
      <c r="AN3" s="3"/>
    </row>
    <row r="4" spans="1:48" ht="18" customHeight="1" x14ac:dyDescent="0.3">
      <c r="A4" s="37"/>
      <c r="B4" s="37"/>
      <c r="C4" s="37"/>
      <c r="D4" s="60" t="s">
        <v>12</v>
      </c>
      <c r="E4" s="37"/>
      <c r="F4" s="37"/>
      <c r="G4" s="37"/>
      <c r="H4" s="56"/>
      <c r="I4" s="56"/>
      <c r="J4" s="56"/>
      <c r="K4" s="56"/>
      <c r="L4" s="56"/>
      <c r="M4" s="64"/>
      <c r="N4" s="68"/>
      <c r="O4" s="37"/>
      <c r="P4" s="37"/>
      <c r="Q4" s="37"/>
      <c r="R4" s="68"/>
      <c r="S4" s="68"/>
      <c r="T4" s="68"/>
      <c r="U4" s="37"/>
      <c r="V4" s="37"/>
      <c r="W4" s="68"/>
      <c r="X4" s="68"/>
      <c r="Y4" s="37"/>
      <c r="Z4" s="68"/>
      <c r="AA4" s="68"/>
      <c r="AB4" s="37"/>
      <c r="AC4" s="64"/>
      <c r="AD4" s="63"/>
      <c r="AE4" s="48"/>
      <c r="AF4" s="48"/>
      <c r="AG4" s="48"/>
      <c r="AH4" s="48"/>
      <c r="AI4" s="46"/>
      <c r="AJ4" s="37"/>
      <c r="AK4" s="112"/>
      <c r="AL4" s="68"/>
      <c r="AM4" s="3"/>
      <c r="AN4" s="3"/>
    </row>
    <row r="5" spans="1:48" ht="18" customHeight="1" x14ac:dyDescent="0.3">
      <c r="A5" s="3"/>
      <c r="B5" s="3"/>
      <c r="C5" s="3"/>
      <c r="D5" s="3"/>
      <c r="E5" s="3"/>
      <c r="F5" s="3"/>
      <c r="G5" s="3"/>
      <c r="H5" s="56"/>
      <c r="I5" s="56"/>
      <c r="J5" s="56"/>
      <c r="K5" s="56"/>
      <c r="L5" s="56"/>
      <c r="M5" s="64"/>
      <c r="N5" s="68"/>
      <c r="O5" s="3"/>
      <c r="P5" s="3"/>
      <c r="Q5" s="3"/>
      <c r="R5" s="68"/>
      <c r="S5" s="68"/>
      <c r="T5" s="68"/>
      <c r="U5" s="3"/>
      <c r="V5" s="3"/>
      <c r="W5" s="68"/>
      <c r="X5" s="68"/>
      <c r="Y5" s="3"/>
      <c r="Z5" s="68"/>
      <c r="AA5" s="68"/>
      <c r="AB5" s="3"/>
      <c r="AD5" s="63"/>
      <c r="AE5" s="4"/>
      <c r="AF5" s="4"/>
      <c r="AG5" s="4"/>
      <c r="AH5" s="4"/>
      <c r="AI5" s="46"/>
      <c r="AJ5" s="3"/>
      <c r="AK5" s="112"/>
      <c r="AL5" s="68"/>
      <c r="AM5" s="3"/>
      <c r="AN5" s="3"/>
    </row>
    <row r="6" spans="1:48" ht="18" customHeight="1" x14ac:dyDescent="0.3">
      <c r="A6" s="128" t="s">
        <v>16</v>
      </c>
      <c r="B6" s="128" t="s">
        <v>15</v>
      </c>
      <c r="C6" s="128" t="s">
        <v>38</v>
      </c>
      <c r="D6" s="128" t="s">
        <v>4</v>
      </c>
      <c r="E6" s="128" t="s">
        <v>20</v>
      </c>
      <c r="F6" s="128" t="s">
        <v>32</v>
      </c>
      <c r="G6" s="128" t="s">
        <v>33</v>
      </c>
      <c r="H6" s="132" t="s">
        <v>52</v>
      </c>
      <c r="I6" s="133"/>
      <c r="J6" s="134"/>
      <c r="K6" s="128" t="s">
        <v>53</v>
      </c>
      <c r="L6" s="139" t="s">
        <v>34</v>
      </c>
      <c r="M6" s="129" t="s">
        <v>17</v>
      </c>
      <c r="N6" s="143" t="s">
        <v>46</v>
      </c>
      <c r="O6" s="117" t="s">
        <v>6</v>
      </c>
      <c r="P6" s="118"/>
      <c r="Q6" s="118"/>
      <c r="R6" s="119"/>
      <c r="S6" s="61"/>
      <c r="T6" s="69"/>
      <c r="U6" s="102" t="s">
        <v>5</v>
      </c>
      <c r="V6" s="103"/>
      <c r="W6" s="122" t="s">
        <v>58</v>
      </c>
      <c r="X6" s="123"/>
      <c r="Y6" s="124"/>
      <c r="Z6" s="125" t="s">
        <v>2</v>
      </c>
      <c r="AA6" s="126"/>
      <c r="AB6" s="127"/>
      <c r="AC6" s="129" t="s">
        <v>36</v>
      </c>
      <c r="AD6" s="147" t="s">
        <v>42</v>
      </c>
      <c r="AE6" s="148" t="s">
        <v>19</v>
      </c>
      <c r="AF6" s="148" t="s">
        <v>18</v>
      </c>
      <c r="AG6" s="148" t="s">
        <v>21</v>
      </c>
      <c r="AH6" s="146" t="s">
        <v>3</v>
      </c>
      <c r="AI6" s="46"/>
      <c r="AJ6" s="3"/>
      <c r="AK6" s="112"/>
      <c r="AL6" s="68"/>
      <c r="AM6" s="3"/>
      <c r="AN6" s="3"/>
    </row>
    <row r="7" spans="1:48" ht="42" customHeight="1" x14ac:dyDescent="0.3">
      <c r="A7" s="128"/>
      <c r="B7" s="128"/>
      <c r="C7" s="128"/>
      <c r="D7" s="128"/>
      <c r="E7" s="128"/>
      <c r="F7" s="128"/>
      <c r="G7" s="128"/>
      <c r="H7" s="135" t="s">
        <v>54</v>
      </c>
      <c r="I7" s="135" t="s">
        <v>55</v>
      </c>
      <c r="J7" s="135" t="s">
        <v>56</v>
      </c>
      <c r="K7" s="128"/>
      <c r="L7" s="140"/>
      <c r="M7" s="130"/>
      <c r="N7" s="144"/>
      <c r="O7" s="142" t="s">
        <v>64</v>
      </c>
      <c r="P7" s="137"/>
      <c r="Q7" s="79" t="s">
        <v>63</v>
      </c>
      <c r="R7" s="120" t="s">
        <v>59</v>
      </c>
      <c r="S7" s="142" t="s">
        <v>43</v>
      </c>
      <c r="T7" s="137"/>
      <c r="U7" s="137" t="s">
        <v>9</v>
      </c>
      <c r="V7" s="138"/>
      <c r="W7" s="142" t="s">
        <v>43</v>
      </c>
      <c r="X7" s="137"/>
      <c r="Y7" s="101" t="s">
        <v>57</v>
      </c>
      <c r="Z7" s="142" t="s">
        <v>43</v>
      </c>
      <c r="AA7" s="137"/>
      <c r="AB7" s="77" t="s">
        <v>35</v>
      </c>
      <c r="AC7" s="130"/>
      <c r="AD7" s="147"/>
      <c r="AE7" s="148"/>
      <c r="AF7" s="148"/>
      <c r="AG7" s="148"/>
      <c r="AH7" s="146"/>
      <c r="AI7" s="46"/>
      <c r="AJ7" s="3"/>
      <c r="AK7" s="112"/>
      <c r="AL7" s="68"/>
      <c r="AM7" s="3"/>
      <c r="AN7" s="3"/>
    </row>
    <row r="8" spans="1:48" ht="15" customHeight="1" x14ac:dyDescent="0.3">
      <c r="A8" s="128"/>
      <c r="B8" s="128"/>
      <c r="C8" s="128"/>
      <c r="D8" s="128"/>
      <c r="E8" s="128"/>
      <c r="F8" s="128"/>
      <c r="G8" s="128"/>
      <c r="H8" s="136"/>
      <c r="I8" s="136"/>
      <c r="J8" s="136"/>
      <c r="K8" s="128"/>
      <c r="L8" s="141"/>
      <c r="M8" s="131"/>
      <c r="N8" s="145"/>
      <c r="O8" s="33" t="s">
        <v>8</v>
      </c>
      <c r="P8" s="71" t="s">
        <v>7</v>
      </c>
      <c r="Q8" s="71"/>
      <c r="R8" s="121"/>
      <c r="S8" s="72" t="s">
        <v>44</v>
      </c>
      <c r="T8" s="73" t="s">
        <v>45</v>
      </c>
      <c r="U8" s="71" t="s">
        <v>8</v>
      </c>
      <c r="V8" s="34" t="s">
        <v>7</v>
      </c>
      <c r="W8" s="72" t="s">
        <v>44</v>
      </c>
      <c r="X8" s="73" t="s">
        <v>45</v>
      </c>
      <c r="Y8" s="34" t="s">
        <v>7</v>
      </c>
      <c r="Z8" s="72" t="s">
        <v>44</v>
      </c>
      <c r="AA8" s="73" t="s">
        <v>45</v>
      </c>
      <c r="AB8" s="34" t="s">
        <v>7</v>
      </c>
      <c r="AC8" s="131"/>
      <c r="AD8" s="147"/>
      <c r="AE8" s="148"/>
      <c r="AF8" s="148"/>
      <c r="AG8" s="148"/>
      <c r="AH8" s="146"/>
      <c r="AI8" s="46"/>
      <c r="AJ8" s="37"/>
      <c r="AK8" s="112"/>
      <c r="AL8" s="68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x14ac:dyDescent="0.2">
      <c r="A9" s="28">
        <v>1</v>
      </c>
      <c r="B9" s="31" t="s">
        <v>12</v>
      </c>
      <c r="C9" s="17">
        <v>88</v>
      </c>
      <c r="D9" s="18" t="s">
        <v>69</v>
      </c>
      <c r="E9" s="21" t="s">
        <v>84</v>
      </c>
      <c r="F9" s="21" t="s">
        <v>85</v>
      </c>
      <c r="G9" s="21" t="s">
        <v>70</v>
      </c>
      <c r="H9" s="96">
        <v>2006</v>
      </c>
      <c r="I9" s="96">
        <v>2008</v>
      </c>
      <c r="J9" s="96">
        <v>2005</v>
      </c>
      <c r="K9" s="97">
        <f>VLOOKUP(H9,Letnice!$A$2:$B$7,2,FALSE)+VLOOKUP(I9,Letnice!$A$2:$B$7,2,FALSE)+VLOOKUP(J9,Letnice!$A$2:$B$7,2,FALSE)</f>
        <v>26</v>
      </c>
      <c r="L9" s="98">
        <f>VLOOKUP(K9,Letnice!$A$16:$B$28,2,FALSE)</f>
        <v>502</v>
      </c>
      <c r="M9" s="25">
        <v>0.45416666666666666</v>
      </c>
      <c r="N9" s="78"/>
      <c r="O9" s="24">
        <v>20.100000000000001</v>
      </c>
      <c r="P9" s="11">
        <v>0</v>
      </c>
      <c r="Q9" s="25"/>
      <c r="R9" s="78">
        <v>0</v>
      </c>
      <c r="S9" s="74">
        <v>4</v>
      </c>
      <c r="T9" s="75">
        <v>50</v>
      </c>
      <c r="U9" s="24">
        <v>17.7</v>
      </c>
      <c r="V9" s="11">
        <v>0</v>
      </c>
      <c r="W9" s="74">
        <v>2</v>
      </c>
      <c r="X9" s="75">
        <v>10</v>
      </c>
      <c r="Y9" s="11">
        <v>0</v>
      </c>
      <c r="Z9" s="74">
        <v>2</v>
      </c>
      <c r="AA9" s="75">
        <v>45</v>
      </c>
      <c r="AB9" s="11">
        <v>0</v>
      </c>
      <c r="AC9" s="25">
        <v>0.47387731481481482</v>
      </c>
      <c r="AD9" s="25">
        <f t="shared" ref="AD9:AD14" si="0">TIME(,S9+W9+Z9,X9+T9+AA9)</f>
        <v>6.7708333333333336E-3</v>
      </c>
      <c r="AE9" s="15">
        <f t="shared" ref="AE9:AE14" si="1">AC9-M9-AD9</f>
        <v>1.2939814814814824E-2</v>
      </c>
      <c r="AF9" s="29">
        <f t="shared" ref="AF9:AF14" si="2">((((HOUR(AE9))*3600)+((MINUTE(AE9))*60)+(SECOND(AE9)))*2)/60</f>
        <v>37.266666666666666</v>
      </c>
      <c r="AG9" s="29">
        <f t="shared" ref="AG9:AG14" si="3">O9+P9+U9+V9+Y9+AB9+AF9+N9+R9</f>
        <v>75.066666666666663</v>
      </c>
      <c r="AH9" s="7">
        <f t="shared" ref="AH9:AH14" si="4">L9-AG9</f>
        <v>426.93333333333334</v>
      </c>
      <c r="AI9" s="105"/>
      <c r="AJ9" s="109"/>
      <c r="AK9" s="112"/>
      <c r="AL9" s="68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x14ac:dyDescent="0.2">
      <c r="A10" s="28">
        <v>2</v>
      </c>
      <c r="B10" s="31" t="s">
        <v>12</v>
      </c>
      <c r="C10" s="17">
        <v>116</v>
      </c>
      <c r="D10" s="18" t="s">
        <v>71</v>
      </c>
      <c r="E10" s="21" t="s">
        <v>84</v>
      </c>
      <c r="F10" s="21" t="s">
        <v>85</v>
      </c>
      <c r="G10" s="21" t="s">
        <v>72</v>
      </c>
      <c r="H10" s="96">
        <v>2007</v>
      </c>
      <c r="I10" s="96">
        <v>2007</v>
      </c>
      <c r="J10" s="96">
        <v>2005</v>
      </c>
      <c r="K10" s="97">
        <f>VLOOKUP(H10,Letnice!$A$2:$B$7,2,FALSE)+VLOOKUP(I10,Letnice!$A$2:$B$7,2,FALSE)+VLOOKUP(J10,Letnice!$A$2:$B$7,2,FALSE)</f>
        <v>26</v>
      </c>
      <c r="L10" s="98">
        <f>VLOOKUP(K10,Letnice!$A$16:$B$28,2,FALSE)</f>
        <v>502</v>
      </c>
      <c r="M10" s="25">
        <v>0.49305555555555558</v>
      </c>
      <c r="N10" s="78"/>
      <c r="O10" s="24">
        <v>21.13</v>
      </c>
      <c r="P10" s="11">
        <v>0</v>
      </c>
      <c r="Q10" s="25"/>
      <c r="R10" s="78">
        <v>0</v>
      </c>
      <c r="S10" s="74">
        <v>2</v>
      </c>
      <c r="T10" s="75">
        <v>40</v>
      </c>
      <c r="U10" s="24">
        <v>22.7</v>
      </c>
      <c r="V10" s="11">
        <v>0</v>
      </c>
      <c r="W10" s="74">
        <v>2</v>
      </c>
      <c r="X10" s="75">
        <v>20</v>
      </c>
      <c r="Y10" s="11">
        <v>0</v>
      </c>
      <c r="Z10" s="74">
        <v>3</v>
      </c>
      <c r="AA10" s="75">
        <v>35</v>
      </c>
      <c r="AB10" s="11">
        <v>0</v>
      </c>
      <c r="AC10" s="25">
        <v>0.51687499999999997</v>
      </c>
      <c r="AD10" s="25">
        <f t="shared" si="0"/>
        <v>5.9606481481481489E-3</v>
      </c>
      <c r="AE10" s="15">
        <f t="shared" si="1"/>
        <v>1.7858796296296244E-2</v>
      </c>
      <c r="AF10" s="29">
        <f t="shared" si="2"/>
        <v>51.43333333333333</v>
      </c>
      <c r="AG10" s="29">
        <f t="shared" si="3"/>
        <v>95.263333333333321</v>
      </c>
      <c r="AH10" s="7">
        <f t="shared" si="4"/>
        <v>406.73666666666668</v>
      </c>
      <c r="AI10" s="105"/>
      <c r="AJ10" s="109"/>
      <c r="AK10" s="112"/>
      <c r="AL10" s="68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x14ac:dyDescent="0.2">
      <c r="A11" s="28">
        <v>3</v>
      </c>
      <c r="B11" s="31" t="s">
        <v>12</v>
      </c>
      <c r="C11" s="17">
        <v>124</v>
      </c>
      <c r="D11" s="18" t="s">
        <v>78</v>
      </c>
      <c r="E11" s="21" t="s">
        <v>84</v>
      </c>
      <c r="F11" s="21" t="s">
        <v>85</v>
      </c>
      <c r="G11" s="21" t="s">
        <v>88</v>
      </c>
      <c r="H11" s="96">
        <v>2005</v>
      </c>
      <c r="I11" s="96">
        <v>2008</v>
      </c>
      <c r="J11" s="96">
        <v>2006</v>
      </c>
      <c r="K11" s="97">
        <f>VLOOKUP(H11,Letnice!$A$2:$B$7,2,FALSE)+VLOOKUP(I11,Letnice!$A$2:$B$7,2,FALSE)+VLOOKUP(J11,Letnice!$A$2:$B$7,2,FALSE)</f>
        <v>26</v>
      </c>
      <c r="L11" s="98">
        <f>VLOOKUP(K11,Letnice!$A$16:$B$28,2,FALSE)</f>
        <v>502</v>
      </c>
      <c r="M11" s="25">
        <v>0.50416666666666665</v>
      </c>
      <c r="N11" s="78"/>
      <c r="O11" s="24">
        <v>18.11</v>
      </c>
      <c r="P11" s="11">
        <v>5</v>
      </c>
      <c r="Q11" s="25"/>
      <c r="R11" s="78">
        <v>0</v>
      </c>
      <c r="S11" s="74">
        <v>2</v>
      </c>
      <c r="T11" s="75">
        <v>30</v>
      </c>
      <c r="U11" s="24">
        <v>20</v>
      </c>
      <c r="V11" s="11">
        <v>10</v>
      </c>
      <c r="W11" s="74">
        <v>1</v>
      </c>
      <c r="X11" s="75">
        <v>40</v>
      </c>
      <c r="Y11" s="11">
        <v>0</v>
      </c>
      <c r="Z11" s="74">
        <v>4</v>
      </c>
      <c r="AA11" s="75">
        <v>10</v>
      </c>
      <c r="AB11" s="11">
        <v>0</v>
      </c>
      <c r="AC11" s="25">
        <v>0.56435185185185188</v>
      </c>
      <c r="AD11" s="25">
        <f t="shared" si="0"/>
        <v>5.7870370370370376E-3</v>
      </c>
      <c r="AE11" s="15">
        <f t="shared" si="1"/>
        <v>5.4398148148148195E-2</v>
      </c>
      <c r="AF11" s="29">
        <f t="shared" si="2"/>
        <v>156.66666666666666</v>
      </c>
      <c r="AG11" s="29">
        <f t="shared" si="3"/>
        <v>209.77666666666664</v>
      </c>
      <c r="AH11" s="7">
        <f t="shared" si="4"/>
        <v>292.22333333333336</v>
      </c>
      <c r="AI11" s="105"/>
      <c r="AJ11" s="109"/>
      <c r="AK11" s="112"/>
      <c r="AL11" s="68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x14ac:dyDescent="0.2">
      <c r="A12" s="28">
        <v>4</v>
      </c>
      <c r="B12" s="31" t="s">
        <v>12</v>
      </c>
      <c r="C12" s="17">
        <v>84</v>
      </c>
      <c r="D12" s="18" t="s">
        <v>80</v>
      </c>
      <c r="E12" s="21" t="s">
        <v>84</v>
      </c>
      <c r="F12" s="21" t="s">
        <v>85</v>
      </c>
      <c r="G12" s="21" t="s">
        <v>81</v>
      </c>
      <c r="H12" s="96">
        <v>2008</v>
      </c>
      <c r="I12" s="96">
        <v>2007</v>
      </c>
      <c r="J12" s="96">
        <v>2005</v>
      </c>
      <c r="K12" s="97">
        <f>VLOOKUP(H12,Letnice!$A$2:$B$7,2,FALSE)+VLOOKUP(I12,Letnice!$A$2:$B$7,2,FALSE)+VLOOKUP(J12,Letnice!$A$2:$B$7,2,FALSE)</f>
        <v>25</v>
      </c>
      <c r="L12" s="98">
        <f>VLOOKUP(K12,Letnice!$A$16:$B$28,2,FALSE)</f>
        <v>502</v>
      </c>
      <c r="M12" s="25">
        <v>0.44861111111111113</v>
      </c>
      <c r="N12" s="78"/>
      <c r="O12" s="24">
        <v>60</v>
      </c>
      <c r="P12" s="11">
        <v>22</v>
      </c>
      <c r="Q12" s="25"/>
      <c r="R12" s="78">
        <v>0</v>
      </c>
      <c r="S12" s="74">
        <v>5</v>
      </c>
      <c r="T12" s="75">
        <v>30</v>
      </c>
      <c r="U12" s="24">
        <v>60</v>
      </c>
      <c r="V12" s="11">
        <v>15</v>
      </c>
      <c r="W12" s="74">
        <v>2</v>
      </c>
      <c r="X12" s="75">
        <v>10</v>
      </c>
      <c r="Y12" s="11">
        <v>0</v>
      </c>
      <c r="Z12" s="74">
        <v>4</v>
      </c>
      <c r="AA12" s="75">
        <v>35</v>
      </c>
      <c r="AB12" s="11">
        <v>0</v>
      </c>
      <c r="AC12" s="25">
        <v>0.48788194444444444</v>
      </c>
      <c r="AD12" s="25">
        <f t="shared" si="0"/>
        <v>8.5069444444444437E-3</v>
      </c>
      <c r="AE12" s="15">
        <f t="shared" si="1"/>
        <v>3.0763888888888868E-2</v>
      </c>
      <c r="AF12" s="29">
        <f t="shared" si="2"/>
        <v>88.6</v>
      </c>
      <c r="AG12" s="29">
        <f t="shared" si="3"/>
        <v>245.6</v>
      </c>
      <c r="AH12" s="7">
        <f t="shared" si="4"/>
        <v>256.39999999999998</v>
      </c>
      <c r="AI12" s="105"/>
      <c r="AJ12" s="109"/>
      <c r="AK12" s="112"/>
      <c r="AL12" s="68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x14ac:dyDescent="0.2">
      <c r="A13" s="28">
        <v>5</v>
      </c>
      <c r="B13" s="31" t="s">
        <v>12</v>
      </c>
      <c r="C13" s="17">
        <v>103</v>
      </c>
      <c r="D13" s="18" t="s">
        <v>79</v>
      </c>
      <c r="E13" s="21" t="s">
        <v>84</v>
      </c>
      <c r="F13" s="21" t="s">
        <v>85</v>
      </c>
      <c r="G13" s="21" t="s">
        <v>87</v>
      </c>
      <c r="H13" s="96">
        <v>2005</v>
      </c>
      <c r="I13" s="96">
        <v>2008</v>
      </c>
      <c r="J13" s="96">
        <v>2007</v>
      </c>
      <c r="K13" s="97">
        <f>VLOOKUP(H13,Letnice!$A$2:$B$7,2,FALSE)+VLOOKUP(I13,Letnice!$A$2:$B$7,2,FALSE)+VLOOKUP(J13,Letnice!$A$2:$B$7,2,FALSE)</f>
        <v>25</v>
      </c>
      <c r="L13" s="98">
        <f>VLOOKUP(K13,Letnice!$A$16:$B$28,2,FALSE)</f>
        <v>502</v>
      </c>
      <c r="M13" s="25">
        <v>0.43541666666666662</v>
      </c>
      <c r="N13" s="78">
        <v>3</v>
      </c>
      <c r="O13" s="24">
        <v>26.73</v>
      </c>
      <c r="P13" s="11">
        <v>2</v>
      </c>
      <c r="Q13" s="25"/>
      <c r="R13" s="78">
        <v>0</v>
      </c>
      <c r="S13" s="74">
        <v>4</v>
      </c>
      <c r="T13" s="75">
        <v>30</v>
      </c>
      <c r="U13" s="24">
        <v>27.2</v>
      </c>
      <c r="V13" s="11">
        <v>10</v>
      </c>
      <c r="W13" s="74">
        <v>2</v>
      </c>
      <c r="X13" s="75">
        <v>5</v>
      </c>
      <c r="Y13" s="11">
        <v>0</v>
      </c>
      <c r="Z13" s="74">
        <v>4</v>
      </c>
      <c r="AA13" s="75">
        <v>10</v>
      </c>
      <c r="AB13" s="11">
        <v>0</v>
      </c>
      <c r="AC13" s="25">
        <v>0.51550925925925928</v>
      </c>
      <c r="AD13" s="25">
        <f t="shared" si="0"/>
        <v>7.4652777777777781E-3</v>
      </c>
      <c r="AE13" s="15">
        <f t="shared" si="1"/>
        <v>7.2627314814814881E-2</v>
      </c>
      <c r="AF13" s="29">
        <f t="shared" si="2"/>
        <v>209.16666666666666</v>
      </c>
      <c r="AG13" s="29">
        <f t="shared" si="3"/>
        <v>278.09666666666669</v>
      </c>
      <c r="AH13" s="7">
        <f t="shared" si="4"/>
        <v>223.90333333333331</v>
      </c>
      <c r="AI13" s="105"/>
      <c r="AJ13" s="109"/>
      <c r="AK13" s="112"/>
      <c r="AL13" s="68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x14ac:dyDescent="0.2">
      <c r="A14" s="28">
        <v>6</v>
      </c>
      <c r="B14" s="31" t="s">
        <v>12</v>
      </c>
      <c r="C14" s="17">
        <v>106</v>
      </c>
      <c r="D14" s="18" t="s">
        <v>76</v>
      </c>
      <c r="E14" s="21" t="s">
        <v>84</v>
      </c>
      <c r="F14" s="21" t="s">
        <v>85</v>
      </c>
      <c r="G14" s="21" t="s">
        <v>89</v>
      </c>
      <c r="H14" s="96">
        <v>2005</v>
      </c>
      <c r="I14" s="96">
        <v>2005</v>
      </c>
      <c r="J14" s="96">
        <v>2004</v>
      </c>
      <c r="K14" s="97">
        <f>VLOOKUP(H14,Letnice!$A$2:$B$7,2,FALSE)+VLOOKUP(I14,Letnice!$A$2:$B$7,2,FALSE)+VLOOKUP(J14,Letnice!$A$2:$B$7,2,FALSE)</f>
        <v>31</v>
      </c>
      <c r="L14" s="98">
        <f>VLOOKUP(K14,Letnice!$A$16:$B$28,2,FALSE)</f>
        <v>500</v>
      </c>
      <c r="M14" s="25">
        <v>0.48194444444444445</v>
      </c>
      <c r="N14" s="78"/>
      <c r="O14" s="24">
        <v>19.670000000000002</v>
      </c>
      <c r="P14" s="11">
        <v>1</v>
      </c>
      <c r="Q14" s="25"/>
      <c r="R14" s="78">
        <v>0</v>
      </c>
      <c r="S14" s="74">
        <v>2</v>
      </c>
      <c r="T14" s="75">
        <v>58</v>
      </c>
      <c r="U14" s="24">
        <v>20.399999999999999</v>
      </c>
      <c r="V14" s="11">
        <v>15</v>
      </c>
      <c r="W14" s="74">
        <v>1</v>
      </c>
      <c r="X14" s="75">
        <v>50</v>
      </c>
      <c r="Y14" s="11">
        <v>0</v>
      </c>
      <c r="Z14" s="74">
        <v>5</v>
      </c>
      <c r="AA14" s="75">
        <v>0</v>
      </c>
      <c r="AB14" s="11">
        <v>0</v>
      </c>
      <c r="AC14" s="25">
        <v>0.56736111111111109</v>
      </c>
      <c r="AD14" s="25">
        <f t="shared" si="0"/>
        <v>6.8055555555555569E-3</v>
      </c>
      <c r="AE14" s="15">
        <f t="shared" si="1"/>
        <v>7.861111111111109E-2</v>
      </c>
      <c r="AF14" s="29">
        <f t="shared" si="2"/>
        <v>226.4</v>
      </c>
      <c r="AG14" s="29">
        <f t="shared" si="3"/>
        <v>282.47000000000003</v>
      </c>
      <c r="AH14" s="7">
        <f t="shared" si="4"/>
        <v>217.52999999999997</v>
      </c>
      <c r="AI14" s="105"/>
      <c r="AJ14" s="109"/>
      <c r="AK14" s="112"/>
      <c r="AL14" s="68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x14ac:dyDescent="0.2">
      <c r="A15" s="28">
        <v>7</v>
      </c>
      <c r="B15" s="31"/>
      <c r="C15" s="17"/>
      <c r="D15" s="18"/>
      <c r="E15" s="21"/>
      <c r="F15" s="21"/>
      <c r="G15" s="21"/>
      <c r="H15" s="96"/>
      <c r="I15" s="96"/>
      <c r="J15" s="96"/>
      <c r="K15" s="97" t="e">
        <f>VLOOKUP(H15,Letnice!$A$2:$B$7,2,FALSE)+VLOOKUP(I15,Letnice!$A$2:$B$7,2,FALSE)+VLOOKUP(J15,Letnice!$A$2:$B$7,2,FALSE)</f>
        <v>#N/A</v>
      </c>
      <c r="L15" s="98" t="e">
        <f>VLOOKUP(K15,Letnice!$A$16:$B$28,2,FALSE)</f>
        <v>#N/A</v>
      </c>
      <c r="M15" s="25"/>
      <c r="N15" s="78"/>
      <c r="O15" s="24"/>
      <c r="P15" s="11"/>
      <c r="Q15" s="25"/>
      <c r="R15" s="78">
        <v>0</v>
      </c>
      <c r="S15" s="74"/>
      <c r="T15" s="75"/>
      <c r="U15" s="24"/>
      <c r="V15" s="11"/>
      <c r="W15" s="74"/>
      <c r="X15" s="75"/>
      <c r="Y15" s="11"/>
      <c r="Z15" s="74"/>
      <c r="AA15" s="75"/>
      <c r="AB15" s="11"/>
      <c r="AC15" s="25"/>
      <c r="AD15" s="25">
        <f t="shared" ref="AD15:AD42" si="5">TIME(,S15+W15+Z15,X15+T15+AA15)</f>
        <v>0</v>
      </c>
      <c r="AE15" s="15">
        <f t="shared" ref="AE15:AE42" si="6">AC15-M15-AD15</f>
        <v>0</v>
      </c>
      <c r="AF15" s="29">
        <f t="shared" ref="AF15:AF42" si="7">((((HOUR(AE15))*3600)+((MINUTE(AE15))*60)+(SECOND(AE15)))*2)/60</f>
        <v>0</v>
      </c>
      <c r="AG15" s="29">
        <f t="shared" ref="AG15:AG42" si="8">O15+P15+U15+V15+Y15+AB15+AF15+N15+R15</f>
        <v>0</v>
      </c>
      <c r="AH15" s="7" t="e">
        <f t="shared" ref="AH15:AH42" si="9">L15-AG15</f>
        <v>#N/A</v>
      </c>
      <c r="AI15" s="105"/>
      <c r="AJ15" s="109"/>
      <c r="AK15" s="112"/>
      <c r="AL15" s="68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x14ac:dyDescent="0.2">
      <c r="A16" s="28">
        <v>8</v>
      </c>
      <c r="B16" s="31"/>
      <c r="C16" s="17"/>
      <c r="D16" s="18"/>
      <c r="E16" s="21"/>
      <c r="F16" s="21"/>
      <c r="G16" s="21"/>
      <c r="H16" s="96"/>
      <c r="I16" s="96"/>
      <c r="J16" s="96"/>
      <c r="K16" s="97" t="e">
        <f>VLOOKUP(H16,Letnice!$A$2:$B$7,2,FALSE)+VLOOKUP(I16,Letnice!$A$2:$B$7,2,FALSE)+VLOOKUP(J16,Letnice!$A$2:$B$7,2,FALSE)</f>
        <v>#N/A</v>
      </c>
      <c r="L16" s="98" t="e">
        <f>VLOOKUP(K16,Letnice!$A$16:$B$28,2,FALSE)</f>
        <v>#N/A</v>
      </c>
      <c r="M16" s="25"/>
      <c r="N16" s="78"/>
      <c r="O16" s="24"/>
      <c r="P16" s="11"/>
      <c r="Q16" s="25"/>
      <c r="R16" s="78">
        <f t="shared" ref="R16:R42" si="10">IF(HOUR(Q16-AC16)*60+MINUTE(Q16-AC16)&lt;=10,0,(HOUR(Q16-AC16)*60+MINUTE(Q16-AC16))-10)</f>
        <v>0</v>
      </c>
      <c r="S16" s="74"/>
      <c r="T16" s="75"/>
      <c r="U16" s="24"/>
      <c r="V16" s="11"/>
      <c r="W16" s="74"/>
      <c r="X16" s="75"/>
      <c r="Y16" s="11"/>
      <c r="Z16" s="74"/>
      <c r="AA16" s="75"/>
      <c r="AB16" s="11"/>
      <c r="AC16" s="25"/>
      <c r="AD16" s="25">
        <f t="shared" si="5"/>
        <v>0</v>
      </c>
      <c r="AE16" s="15">
        <f t="shared" si="6"/>
        <v>0</v>
      </c>
      <c r="AF16" s="29">
        <f t="shared" si="7"/>
        <v>0</v>
      </c>
      <c r="AG16" s="29">
        <f t="shared" si="8"/>
        <v>0</v>
      </c>
      <c r="AH16" s="7" t="e">
        <f t="shared" si="9"/>
        <v>#N/A</v>
      </c>
      <c r="AI16" s="105"/>
      <c r="AJ16" s="109"/>
      <c r="AK16" s="112"/>
      <c r="AL16" s="68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x14ac:dyDescent="0.2">
      <c r="A17" s="28">
        <v>9</v>
      </c>
      <c r="B17" s="31"/>
      <c r="C17" s="17"/>
      <c r="D17" s="18"/>
      <c r="E17" s="21"/>
      <c r="F17" s="21"/>
      <c r="G17" s="21"/>
      <c r="H17" s="96"/>
      <c r="I17" s="96"/>
      <c r="J17" s="96"/>
      <c r="K17" s="97" t="e">
        <f>VLOOKUP(H17,Letnice!$A$2:$B$7,2,FALSE)+VLOOKUP(I17,Letnice!$A$2:$B$7,2,FALSE)+VLOOKUP(J17,Letnice!$A$2:$B$7,2,FALSE)</f>
        <v>#N/A</v>
      </c>
      <c r="L17" s="98" t="e">
        <f>VLOOKUP(K17,Letnice!$A$16:$B$28,2,FALSE)</f>
        <v>#N/A</v>
      </c>
      <c r="M17" s="25"/>
      <c r="N17" s="78"/>
      <c r="O17" s="24"/>
      <c r="P17" s="11"/>
      <c r="Q17" s="25"/>
      <c r="R17" s="78">
        <f t="shared" si="10"/>
        <v>0</v>
      </c>
      <c r="S17" s="74"/>
      <c r="T17" s="75"/>
      <c r="U17" s="24"/>
      <c r="V17" s="11"/>
      <c r="W17" s="74"/>
      <c r="X17" s="75"/>
      <c r="Y17" s="11"/>
      <c r="Z17" s="74"/>
      <c r="AA17" s="75"/>
      <c r="AB17" s="11"/>
      <c r="AC17" s="25"/>
      <c r="AD17" s="25">
        <f t="shared" si="5"/>
        <v>0</v>
      </c>
      <c r="AE17" s="15">
        <f t="shared" si="6"/>
        <v>0</v>
      </c>
      <c r="AF17" s="29">
        <f t="shared" si="7"/>
        <v>0</v>
      </c>
      <c r="AG17" s="29">
        <f t="shared" si="8"/>
        <v>0</v>
      </c>
      <c r="AH17" s="7" t="e">
        <f t="shared" si="9"/>
        <v>#N/A</v>
      </c>
      <c r="AI17" s="105"/>
      <c r="AJ17" s="109"/>
      <c r="AK17" s="112"/>
      <c r="AL17" s="68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x14ac:dyDescent="0.2">
      <c r="A18" s="28">
        <v>10</v>
      </c>
      <c r="B18" s="31"/>
      <c r="C18" s="17"/>
      <c r="D18" s="18"/>
      <c r="E18" s="21"/>
      <c r="F18" s="21"/>
      <c r="G18" s="21"/>
      <c r="H18" s="96"/>
      <c r="I18" s="96"/>
      <c r="J18" s="96"/>
      <c r="K18" s="97" t="e">
        <f>VLOOKUP(H18,Letnice!$A$2:$B$7,2,FALSE)+VLOOKUP(I18,Letnice!$A$2:$B$7,2,FALSE)+VLOOKUP(J18,Letnice!$A$2:$B$7,2,FALSE)</f>
        <v>#N/A</v>
      </c>
      <c r="L18" s="98" t="e">
        <f>VLOOKUP(K18,Letnice!$A$16:$B$28,2,FALSE)</f>
        <v>#N/A</v>
      </c>
      <c r="M18" s="25"/>
      <c r="N18" s="78"/>
      <c r="O18" s="24"/>
      <c r="P18" s="11"/>
      <c r="Q18" s="25"/>
      <c r="R18" s="78">
        <f t="shared" si="10"/>
        <v>0</v>
      </c>
      <c r="S18" s="74"/>
      <c r="T18" s="75"/>
      <c r="U18" s="24"/>
      <c r="V18" s="11"/>
      <c r="W18" s="74"/>
      <c r="X18" s="75"/>
      <c r="Y18" s="11"/>
      <c r="Z18" s="74"/>
      <c r="AA18" s="75"/>
      <c r="AB18" s="11"/>
      <c r="AC18" s="25"/>
      <c r="AD18" s="25">
        <f t="shared" si="5"/>
        <v>0</v>
      </c>
      <c r="AE18" s="15">
        <f t="shared" si="6"/>
        <v>0</v>
      </c>
      <c r="AF18" s="29">
        <f t="shared" si="7"/>
        <v>0</v>
      </c>
      <c r="AG18" s="29">
        <f t="shared" si="8"/>
        <v>0</v>
      </c>
      <c r="AH18" s="7" t="e">
        <f t="shared" si="9"/>
        <v>#N/A</v>
      </c>
      <c r="AI18" s="105"/>
      <c r="AJ18" s="109"/>
      <c r="AK18" s="112"/>
      <c r="AL18" s="68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x14ac:dyDescent="0.2">
      <c r="A19" s="28">
        <v>11</v>
      </c>
      <c r="B19" s="31"/>
      <c r="C19" s="17"/>
      <c r="D19" s="18"/>
      <c r="E19" s="21"/>
      <c r="F19" s="21"/>
      <c r="G19" s="21"/>
      <c r="H19" s="96"/>
      <c r="I19" s="96"/>
      <c r="J19" s="96"/>
      <c r="K19" s="97" t="e">
        <f>VLOOKUP(H19,Letnice!$A$2:$B$7,2,FALSE)+VLOOKUP(I19,Letnice!$A$2:$B$7,2,FALSE)+VLOOKUP(J19,Letnice!$A$2:$B$7,2,FALSE)</f>
        <v>#N/A</v>
      </c>
      <c r="L19" s="98" t="e">
        <f>VLOOKUP(K19,Letnice!$A$16:$B$28,2,FALSE)</f>
        <v>#N/A</v>
      </c>
      <c r="M19" s="25"/>
      <c r="N19" s="78"/>
      <c r="O19" s="24"/>
      <c r="P19" s="11"/>
      <c r="Q19" s="25"/>
      <c r="R19" s="78">
        <f t="shared" si="10"/>
        <v>0</v>
      </c>
      <c r="S19" s="74"/>
      <c r="T19" s="75"/>
      <c r="U19" s="24"/>
      <c r="V19" s="11"/>
      <c r="W19" s="74"/>
      <c r="X19" s="75"/>
      <c r="Y19" s="11"/>
      <c r="Z19" s="74"/>
      <c r="AA19" s="75"/>
      <c r="AB19" s="11"/>
      <c r="AC19" s="25"/>
      <c r="AD19" s="25">
        <f t="shared" si="5"/>
        <v>0</v>
      </c>
      <c r="AE19" s="15">
        <f t="shared" si="6"/>
        <v>0</v>
      </c>
      <c r="AF19" s="29">
        <f t="shared" si="7"/>
        <v>0</v>
      </c>
      <c r="AG19" s="29">
        <f t="shared" si="8"/>
        <v>0</v>
      </c>
      <c r="AH19" s="7" t="e">
        <f t="shared" si="9"/>
        <v>#N/A</v>
      </c>
      <c r="AI19" s="105"/>
      <c r="AJ19" s="109"/>
      <c r="AK19" s="112"/>
      <c r="AL19" s="68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x14ac:dyDescent="0.2">
      <c r="A20" s="28">
        <v>12</v>
      </c>
      <c r="B20" s="31"/>
      <c r="C20" s="17"/>
      <c r="D20" s="18"/>
      <c r="E20" s="21"/>
      <c r="F20" s="21"/>
      <c r="G20" s="21"/>
      <c r="H20" s="96"/>
      <c r="I20" s="96"/>
      <c r="J20" s="96"/>
      <c r="K20" s="97" t="e">
        <f>VLOOKUP(H20,Letnice!$A$2:$B$7,2,FALSE)+VLOOKUP(I20,Letnice!$A$2:$B$7,2,FALSE)+VLOOKUP(J20,Letnice!$A$2:$B$7,2,FALSE)</f>
        <v>#N/A</v>
      </c>
      <c r="L20" s="98" t="e">
        <f>VLOOKUP(K20,Letnice!$A$16:$B$28,2,FALSE)</f>
        <v>#N/A</v>
      </c>
      <c r="M20" s="25"/>
      <c r="N20" s="78"/>
      <c r="O20" s="24"/>
      <c r="P20" s="11"/>
      <c r="Q20" s="25"/>
      <c r="R20" s="78">
        <f t="shared" si="10"/>
        <v>0</v>
      </c>
      <c r="S20" s="74"/>
      <c r="T20" s="75"/>
      <c r="U20" s="24"/>
      <c r="V20" s="11"/>
      <c r="W20" s="74"/>
      <c r="X20" s="75"/>
      <c r="Y20" s="11"/>
      <c r="Z20" s="74"/>
      <c r="AA20" s="75"/>
      <c r="AB20" s="11"/>
      <c r="AC20" s="25"/>
      <c r="AD20" s="25">
        <f t="shared" si="5"/>
        <v>0</v>
      </c>
      <c r="AE20" s="15">
        <f t="shared" si="6"/>
        <v>0</v>
      </c>
      <c r="AF20" s="29">
        <f t="shared" si="7"/>
        <v>0</v>
      </c>
      <c r="AG20" s="29">
        <f t="shared" si="8"/>
        <v>0</v>
      </c>
      <c r="AH20" s="7" t="e">
        <f t="shared" si="9"/>
        <v>#N/A</v>
      </c>
      <c r="AI20" s="105"/>
      <c r="AJ20" s="109"/>
      <c r="AK20" s="112"/>
      <c r="AL20" s="68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x14ac:dyDescent="0.2">
      <c r="A21" s="28">
        <v>13</v>
      </c>
      <c r="B21" s="31"/>
      <c r="C21" s="17"/>
      <c r="D21" s="18"/>
      <c r="E21" s="21"/>
      <c r="F21" s="21"/>
      <c r="G21" s="21"/>
      <c r="H21" s="96"/>
      <c r="I21" s="96"/>
      <c r="J21" s="96"/>
      <c r="K21" s="97" t="e">
        <f>VLOOKUP(H21,Letnice!$A$2:$B$7,2,FALSE)+VLOOKUP(I21,Letnice!$A$2:$B$7,2,FALSE)+VLOOKUP(J21,Letnice!$A$2:$B$7,2,FALSE)</f>
        <v>#N/A</v>
      </c>
      <c r="L21" s="98" t="e">
        <f>VLOOKUP(K21,Letnice!$A$16:$B$28,2,FALSE)</f>
        <v>#N/A</v>
      </c>
      <c r="M21" s="25"/>
      <c r="N21" s="78"/>
      <c r="O21" s="24"/>
      <c r="P21" s="11"/>
      <c r="Q21" s="25"/>
      <c r="R21" s="78">
        <f t="shared" si="10"/>
        <v>0</v>
      </c>
      <c r="S21" s="74"/>
      <c r="T21" s="75"/>
      <c r="U21" s="24"/>
      <c r="V21" s="11"/>
      <c r="W21" s="74"/>
      <c r="X21" s="75"/>
      <c r="Y21" s="11"/>
      <c r="Z21" s="74"/>
      <c r="AA21" s="75"/>
      <c r="AB21" s="11"/>
      <c r="AC21" s="25"/>
      <c r="AD21" s="25">
        <f t="shared" si="5"/>
        <v>0</v>
      </c>
      <c r="AE21" s="15">
        <f t="shared" si="6"/>
        <v>0</v>
      </c>
      <c r="AF21" s="29">
        <f t="shared" si="7"/>
        <v>0</v>
      </c>
      <c r="AG21" s="29">
        <f t="shared" si="8"/>
        <v>0</v>
      </c>
      <c r="AH21" s="7" t="e">
        <f t="shared" si="9"/>
        <v>#N/A</v>
      </c>
      <c r="AI21" s="105"/>
      <c r="AJ21" s="109"/>
      <c r="AK21" s="112"/>
      <c r="AL21" s="68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x14ac:dyDescent="0.2">
      <c r="A22" s="28">
        <v>14</v>
      </c>
      <c r="B22" s="31"/>
      <c r="C22" s="30"/>
      <c r="D22" s="21"/>
      <c r="E22" s="21"/>
      <c r="F22" s="21"/>
      <c r="G22" s="21"/>
      <c r="H22" s="96"/>
      <c r="I22" s="96"/>
      <c r="J22" s="96"/>
      <c r="K22" s="97" t="e">
        <f>VLOOKUP(H22,Letnice!$A$2:$B$7,2,FALSE)+VLOOKUP(I22,Letnice!$A$2:$B$7,2,FALSE)+VLOOKUP(J22,Letnice!$A$2:$B$7,2,FALSE)</f>
        <v>#N/A</v>
      </c>
      <c r="L22" s="98" t="e">
        <f>VLOOKUP(K22,Letnice!$A$16:$B$28,2,FALSE)</f>
        <v>#N/A</v>
      </c>
      <c r="M22" s="25"/>
      <c r="N22" s="78"/>
      <c r="O22" s="24"/>
      <c r="P22" s="11"/>
      <c r="Q22" s="25"/>
      <c r="R22" s="78">
        <f t="shared" si="10"/>
        <v>0</v>
      </c>
      <c r="S22" s="74"/>
      <c r="T22" s="75"/>
      <c r="U22" s="24"/>
      <c r="V22" s="11"/>
      <c r="W22" s="74"/>
      <c r="X22" s="75"/>
      <c r="Y22" s="11"/>
      <c r="Z22" s="74"/>
      <c r="AA22" s="75"/>
      <c r="AB22" s="11"/>
      <c r="AC22" s="25"/>
      <c r="AD22" s="25">
        <f t="shared" si="5"/>
        <v>0</v>
      </c>
      <c r="AE22" s="15">
        <f t="shared" si="6"/>
        <v>0</v>
      </c>
      <c r="AF22" s="29">
        <f t="shared" si="7"/>
        <v>0</v>
      </c>
      <c r="AG22" s="29">
        <f t="shared" si="8"/>
        <v>0</v>
      </c>
      <c r="AH22" s="7" t="e">
        <f t="shared" si="9"/>
        <v>#N/A</v>
      </c>
      <c r="AI22" s="105"/>
      <c r="AJ22" s="109"/>
      <c r="AK22" s="112"/>
      <c r="AL22" s="68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x14ac:dyDescent="0.2">
      <c r="A23" s="28">
        <v>15</v>
      </c>
      <c r="B23" s="31"/>
      <c r="C23" s="17"/>
      <c r="D23" s="18"/>
      <c r="E23" s="21"/>
      <c r="F23" s="21"/>
      <c r="G23" s="21"/>
      <c r="H23" s="96"/>
      <c r="I23" s="96"/>
      <c r="J23" s="96"/>
      <c r="K23" s="97" t="e">
        <f>VLOOKUP(H23,Letnice!$A$2:$B$7,2,FALSE)+VLOOKUP(I23,Letnice!$A$2:$B$7,2,FALSE)+VLOOKUP(J23,Letnice!$A$2:$B$7,2,FALSE)</f>
        <v>#N/A</v>
      </c>
      <c r="L23" s="98" t="e">
        <f>VLOOKUP(K23,Letnice!$A$16:$B$28,2,FALSE)</f>
        <v>#N/A</v>
      </c>
      <c r="M23" s="25"/>
      <c r="N23" s="78"/>
      <c r="O23" s="24"/>
      <c r="P23" s="11"/>
      <c r="Q23" s="25"/>
      <c r="R23" s="78">
        <f t="shared" si="10"/>
        <v>0</v>
      </c>
      <c r="S23" s="74"/>
      <c r="T23" s="75"/>
      <c r="U23" s="24"/>
      <c r="V23" s="11"/>
      <c r="W23" s="74"/>
      <c r="X23" s="75"/>
      <c r="Y23" s="11"/>
      <c r="Z23" s="74"/>
      <c r="AA23" s="75"/>
      <c r="AB23" s="11"/>
      <c r="AC23" s="25"/>
      <c r="AD23" s="25">
        <f t="shared" si="5"/>
        <v>0</v>
      </c>
      <c r="AE23" s="15">
        <f t="shared" si="6"/>
        <v>0</v>
      </c>
      <c r="AF23" s="29">
        <f t="shared" si="7"/>
        <v>0</v>
      </c>
      <c r="AG23" s="29">
        <f t="shared" si="8"/>
        <v>0</v>
      </c>
      <c r="AH23" s="7" t="e">
        <f t="shared" si="9"/>
        <v>#N/A</v>
      </c>
      <c r="AI23" s="105"/>
      <c r="AJ23" s="109"/>
      <c r="AK23" s="112"/>
      <c r="AL23" s="68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x14ac:dyDescent="0.2">
      <c r="A24" s="28">
        <v>16</v>
      </c>
      <c r="B24" s="31"/>
      <c r="C24" s="17"/>
      <c r="D24" s="18"/>
      <c r="E24" s="21"/>
      <c r="F24" s="21"/>
      <c r="G24" s="21"/>
      <c r="H24" s="96"/>
      <c r="I24" s="96"/>
      <c r="J24" s="96"/>
      <c r="K24" s="97" t="e">
        <f>VLOOKUP(H24,Letnice!$A$2:$B$7,2,FALSE)+VLOOKUP(I24,Letnice!$A$2:$B$7,2,FALSE)+VLOOKUP(J24,Letnice!$A$2:$B$7,2,FALSE)</f>
        <v>#N/A</v>
      </c>
      <c r="L24" s="98" t="e">
        <f>VLOOKUP(K24,Letnice!$A$16:$B$28,2,FALSE)</f>
        <v>#N/A</v>
      </c>
      <c r="M24" s="25"/>
      <c r="N24" s="78"/>
      <c r="O24" s="24"/>
      <c r="P24" s="11"/>
      <c r="Q24" s="25"/>
      <c r="R24" s="78">
        <f t="shared" si="10"/>
        <v>0</v>
      </c>
      <c r="S24" s="74"/>
      <c r="T24" s="75"/>
      <c r="U24" s="24"/>
      <c r="V24" s="11"/>
      <c r="W24" s="74"/>
      <c r="X24" s="75"/>
      <c r="Y24" s="11"/>
      <c r="Z24" s="74"/>
      <c r="AA24" s="75"/>
      <c r="AB24" s="11"/>
      <c r="AC24" s="25"/>
      <c r="AD24" s="25">
        <f t="shared" si="5"/>
        <v>0</v>
      </c>
      <c r="AE24" s="15">
        <f t="shared" si="6"/>
        <v>0</v>
      </c>
      <c r="AF24" s="29">
        <f t="shared" si="7"/>
        <v>0</v>
      </c>
      <c r="AG24" s="29">
        <f t="shared" si="8"/>
        <v>0</v>
      </c>
      <c r="AH24" s="7" t="e">
        <f t="shared" si="9"/>
        <v>#N/A</v>
      </c>
      <c r="AI24" s="105"/>
      <c r="AJ24" s="109"/>
      <c r="AK24" s="112"/>
      <c r="AL24" s="68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x14ac:dyDescent="0.2">
      <c r="A25" s="28">
        <v>17</v>
      </c>
      <c r="B25" s="31"/>
      <c r="C25" s="17"/>
      <c r="D25" s="18"/>
      <c r="E25" s="21"/>
      <c r="F25" s="21"/>
      <c r="G25" s="21"/>
      <c r="H25" s="96"/>
      <c r="I25" s="96"/>
      <c r="J25" s="96"/>
      <c r="K25" s="97" t="e">
        <f>VLOOKUP(H25,Letnice!$A$2:$B$7,2,FALSE)+VLOOKUP(I25,Letnice!$A$2:$B$7,2,FALSE)+VLOOKUP(J25,Letnice!$A$2:$B$7,2,FALSE)</f>
        <v>#N/A</v>
      </c>
      <c r="L25" s="98" t="e">
        <f>VLOOKUP(K25,Letnice!$A$16:$B$28,2,FALSE)</f>
        <v>#N/A</v>
      </c>
      <c r="M25" s="25"/>
      <c r="N25" s="78"/>
      <c r="O25" s="24"/>
      <c r="P25" s="11"/>
      <c r="Q25" s="25"/>
      <c r="R25" s="78">
        <f t="shared" si="10"/>
        <v>0</v>
      </c>
      <c r="S25" s="74"/>
      <c r="T25" s="75"/>
      <c r="U25" s="24"/>
      <c r="V25" s="11"/>
      <c r="W25" s="74"/>
      <c r="X25" s="75"/>
      <c r="Y25" s="11"/>
      <c r="Z25" s="74"/>
      <c r="AA25" s="75"/>
      <c r="AB25" s="11"/>
      <c r="AC25" s="25"/>
      <c r="AD25" s="25">
        <f t="shared" si="5"/>
        <v>0</v>
      </c>
      <c r="AE25" s="15">
        <f t="shared" si="6"/>
        <v>0</v>
      </c>
      <c r="AF25" s="29">
        <f t="shared" si="7"/>
        <v>0</v>
      </c>
      <c r="AG25" s="29">
        <f t="shared" si="8"/>
        <v>0</v>
      </c>
      <c r="AH25" s="7" t="e">
        <f t="shared" si="9"/>
        <v>#N/A</v>
      </c>
      <c r="AI25" s="105"/>
      <c r="AJ25" s="109"/>
      <c r="AK25" s="112"/>
      <c r="AL25" s="68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x14ac:dyDescent="0.2">
      <c r="A26" s="28">
        <v>18</v>
      </c>
      <c r="B26" s="31"/>
      <c r="C26" s="17"/>
      <c r="D26" s="18"/>
      <c r="E26" s="21"/>
      <c r="F26" s="21"/>
      <c r="G26" s="21"/>
      <c r="H26" s="96"/>
      <c r="I26" s="96"/>
      <c r="J26" s="96"/>
      <c r="K26" s="97" t="e">
        <f>VLOOKUP(H26,Letnice!$A$2:$B$7,2,FALSE)+VLOOKUP(I26,Letnice!$A$2:$B$7,2,FALSE)+VLOOKUP(J26,Letnice!$A$2:$B$7,2,FALSE)</f>
        <v>#N/A</v>
      </c>
      <c r="L26" s="98" t="e">
        <f>VLOOKUP(K26,Letnice!$A$16:$B$28,2,FALSE)</f>
        <v>#N/A</v>
      </c>
      <c r="M26" s="25"/>
      <c r="N26" s="78"/>
      <c r="O26" s="24"/>
      <c r="P26" s="11"/>
      <c r="Q26" s="25"/>
      <c r="R26" s="78">
        <f t="shared" si="10"/>
        <v>0</v>
      </c>
      <c r="S26" s="74"/>
      <c r="T26" s="75"/>
      <c r="U26" s="24"/>
      <c r="V26" s="11"/>
      <c r="W26" s="74"/>
      <c r="X26" s="75"/>
      <c r="Y26" s="11"/>
      <c r="Z26" s="74"/>
      <c r="AA26" s="75"/>
      <c r="AB26" s="11"/>
      <c r="AC26" s="25"/>
      <c r="AD26" s="25">
        <f t="shared" si="5"/>
        <v>0</v>
      </c>
      <c r="AE26" s="15">
        <f t="shared" si="6"/>
        <v>0</v>
      </c>
      <c r="AF26" s="29">
        <f t="shared" si="7"/>
        <v>0</v>
      </c>
      <c r="AG26" s="29">
        <f t="shared" si="8"/>
        <v>0</v>
      </c>
      <c r="AH26" s="7" t="e">
        <f t="shared" si="9"/>
        <v>#N/A</v>
      </c>
      <c r="AI26" s="105"/>
      <c r="AJ26" s="109"/>
      <c r="AK26" s="112"/>
      <c r="AL26" s="68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x14ac:dyDescent="0.2">
      <c r="A27" s="28">
        <v>19</v>
      </c>
      <c r="B27" s="31"/>
      <c r="C27" s="17"/>
      <c r="D27" s="18"/>
      <c r="E27" s="21"/>
      <c r="F27" s="21"/>
      <c r="G27" s="21"/>
      <c r="H27" s="96"/>
      <c r="I27" s="96"/>
      <c r="J27" s="96"/>
      <c r="K27" s="97" t="e">
        <f>VLOOKUP(H27,Letnice!$A$2:$B$7,2,FALSE)+VLOOKUP(I27,Letnice!$A$2:$B$7,2,FALSE)+VLOOKUP(J27,Letnice!$A$2:$B$7,2,FALSE)</f>
        <v>#N/A</v>
      </c>
      <c r="L27" s="98" t="e">
        <f>VLOOKUP(K27,Letnice!$A$16:$B$28,2,FALSE)</f>
        <v>#N/A</v>
      </c>
      <c r="M27" s="25"/>
      <c r="N27" s="78"/>
      <c r="O27" s="24"/>
      <c r="P27" s="11"/>
      <c r="Q27" s="25"/>
      <c r="R27" s="78">
        <f t="shared" si="10"/>
        <v>0</v>
      </c>
      <c r="S27" s="74"/>
      <c r="T27" s="75"/>
      <c r="U27" s="24"/>
      <c r="V27" s="11"/>
      <c r="W27" s="74"/>
      <c r="X27" s="75"/>
      <c r="Y27" s="11"/>
      <c r="Z27" s="74"/>
      <c r="AA27" s="75"/>
      <c r="AB27" s="11"/>
      <c r="AC27" s="25"/>
      <c r="AD27" s="25">
        <f t="shared" si="5"/>
        <v>0</v>
      </c>
      <c r="AE27" s="15">
        <f t="shared" si="6"/>
        <v>0</v>
      </c>
      <c r="AF27" s="29">
        <f t="shared" si="7"/>
        <v>0</v>
      </c>
      <c r="AG27" s="29">
        <f t="shared" si="8"/>
        <v>0</v>
      </c>
      <c r="AH27" s="7" t="e">
        <f t="shared" si="9"/>
        <v>#N/A</v>
      </c>
      <c r="AI27" s="105"/>
      <c r="AJ27" s="109"/>
      <c r="AK27" s="112"/>
      <c r="AL27" s="68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 x14ac:dyDescent="0.2">
      <c r="A28" s="28">
        <v>20</v>
      </c>
      <c r="B28" s="31"/>
      <c r="C28" s="30"/>
      <c r="D28" s="21"/>
      <c r="E28" s="21"/>
      <c r="F28" s="21"/>
      <c r="G28" s="21"/>
      <c r="H28" s="96"/>
      <c r="I28" s="96"/>
      <c r="J28" s="96"/>
      <c r="K28" s="97" t="e">
        <f>VLOOKUP(H28,Letnice!$A$2:$B$7,2,FALSE)+VLOOKUP(I28,Letnice!$A$2:$B$7,2,FALSE)+VLOOKUP(J28,Letnice!$A$2:$B$7,2,FALSE)</f>
        <v>#N/A</v>
      </c>
      <c r="L28" s="98" t="e">
        <f>VLOOKUP(K28,Letnice!$A$16:$B$28,2,FALSE)</f>
        <v>#N/A</v>
      </c>
      <c r="M28" s="25"/>
      <c r="N28" s="78"/>
      <c r="O28" s="24"/>
      <c r="P28" s="11"/>
      <c r="Q28" s="25"/>
      <c r="R28" s="78">
        <f t="shared" si="10"/>
        <v>0</v>
      </c>
      <c r="S28" s="74"/>
      <c r="T28" s="75"/>
      <c r="U28" s="24"/>
      <c r="V28" s="11"/>
      <c r="W28" s="74"/>
      <c r="X28" s="75"/>
      <c r="Y28" s="11"/>
      <c r="Z28" s="74"/>
      <c r="AA28" s="75"/>
      <c r="AB28" s="11"/>
      <c r="AC28" s="25"/>
      <c r="AD28" s="25">
        <f t="shared" si="5"/>
        <v>0</v>
      </c>
      <c r="AE28" s="15">
        <f t="shared" si="6"/>
        <v>0</v>
      </c>
      <c r="AF28" s="29">
        <f t="shared" si="7"/>
        <v>0</v>
      </c>
      <c r="AG28" s="29">
        <f t="shared" si="8"/>
        <v>0</v>
      </c>
      <c r="AH28" s="7" t="e">
        <f t="shared" si="9"/>
        <v>#N/A</v>
      </c>
      <c r="AI28" s="105"/>
      <c r="AJ28" s="109"/>
      <c r="AK28" s="112"/>
      <c r="AL28" s="68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s="3" customFormat="1" x14ac:dyDescent="0.2">
      <c r="A29" s="28">
        <v>21</v>
      </c>
      <c r="B29" s="31"/>
      <c r="C29" s="30"/>
      <c r="D29" s="21"/>
      <c r="E29" s="21"/>
      <c r="F29" s="21"/>
      <c r="G29" s="21"/>
      <c r="H29" s="96"/>
      <c r="I29" s="96"/>
      <c r="J29" s="96"/>
      <c r="K29" s="97" t="e">
        <f>VLOOKUP(H29,Letnice!$A$2:$B$7,2,FALSE)+VLOOKUP(I29,Letnice!$A$2:$B$7,2,FALSE)+VLOOKUP(J29,Letnice!$A$2:$B$7,2,FALSE)</f>
        <v>#N/A</v>
      </c>
      <c r="L29" s="98" t="e">
        <f>VLOOKUP(K29,Letnice!$A$16:$B$28,2,FALSE)</f>
        <v>#N/A</v>
      </c>
      <c r="M29" s="25"/>
      <c r="N29" s="78"/>
      <c r="O29" s="24"/>
      <c r="P29" s="11"/>
      <c r="Q29" s="25"/>
      <c r="R29" s="78">
        <f t="shared" si="10"/>
        <v>0</v>
      </c>
      <c r="S29" s="74"/>
      <c r="T29" s="75"/>
      <c r="U29" s="24"/>
      <c r="V29" s="11"/>
      <c r="W29" s="74"/>
      <c r="X29" s="75"/>
      <c r="Y29" s="11"/>
      <c r="Z29" s="74"/>
      <c r="AA29" s="75"/>
      <c r="AB29" s="11"/>
      <c r="AC29" s="25"/>
      <c r="AD29" s="25">
        <f t="shared" si="5"/>
        <v>0</v>
      </c>
      <c r="AE29" s="15">
        <f t="shared" si="6"/>
        <v>0</v>
      </c>
      <c r="AF29" s="29">
        <f t="shared" si="7"/>
        <v>0</v>
      </c>
      <c r="AG29" s="29">
        <f t="shared" si="8"/>
        <v>0</v>
      </c>
      <c r="AH29" s="7" t="e">
        <f t="shared" si="9"/>
        <v>#N/A</v>
      </c>
      <c r="AI29" s="105"/>
      <c r="AJ29" s="109"/>
      <c r="AK29" s="112"/>
      <c r="AL29" s="68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s="3" customFormat="1" x14ac:dyDescent="0.2">
      <c r="A30" s="28">
        <v>22</v>
      </c>
      <c r="B30" s="31"/>
      <c r="C30" s="17"/>
      <c r="D30" s="18"/>
      <c r="E30" s="21"/>
      <c r="F30" s="21"/>
      <c r="G30" s="21"/>
      <c r="H30" s="96"/>
      <c r="I30" s="96"/>
      <c r="J30" s="96"/>
      <c r="K30" s="97" t="e">
        <f>VLOOKUP(H30,Letnice!$A$2:$B$7,2,FALSE)+VLOOKUP(I30,Letnice!$A$2:$B$7,2,FALSE)+VLOOKUP(J30,Letnice!$A$2:$B$7,2,FALSE)</f>
        <v>#N/A</v>
      </c>
      <c r="L30" s="98" t="e">
        <f>VLOOKUP(K30,Letnice!$A$16:$B$28,2,FALSE)</f>
        <v>#N/A</v>
      </c>
      <c r="M30" s="25"/>
      <c r="N30" s="78"/>
      <c r="O30" s="24"/>
      <c r="P30" s="11"/>
      <c r="Q30" s="25"/>
      <c r="R30" s="78">
        <f t="shared" si="10"/>
        <v>0</v>
      </c>
      <c r="S30" s="74"/>
      <c r="T30" s="75"/>
      <c r="U30" s="24"/>
      <c r="V30" s="11"/>
      <c r="W30" s="74"/>
      <c r="X30" s="75"/>
      <c r="Y30" s="11"/>
      <c r="Z30" s="74"/>
      <c r="AA30" s="75"/>
      <c r="AB30" s="11"/>
      <c r="AC30" s="25"/>
      <c r="AD30" s="25">
        <f t="shared" si="5"/>
        <v>0</v>
      </c>
      <c r="AE30" s="15">
        <f t="shared" si="6"/>
        <v>0</v>
      </c>
      <c r="AF30" s="29">
        <f t="shared" si="7"/>
        <v>0</v>
      </c>
      <c r="AG30" s="29">
        <f t="shared" si="8"/>
        <v>0</v>
      </c>
      <c r="AH30" s="7" t="e">
        <f t="shared" si="9"/>
        <v>#N/A</v>
      </c>
      <c r="AI30" s="105"/>
      <c r="AJ30" s="109"/>
      <c r="AK30" s="112"/>
      <c r="AL30" s="68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s="3" customFormat="1" x14ac:dyDescent="0.2">
      <c r="A31" s="28">
        <v>23</v>
      </c>
      <c r="B31" s="31"/>
      <c r="C31" s="17"/>
      <c r="D31" s="18"/>
      <c r="E31" s="21"/>
      <c r="F31" s="21"/>
      <c r="G31" s="21"/>
      <c r="H31" s="96"/>
      <c r="I31" s="96"/>
      <c r="J31" s="96"/>
      <c r="K31" s="97" t="e">
        <f>VLOOKUP(H31,Letnice!$A$2:$B$7,2,FALSE)+VLOOKUP(I31,Letnice!$A$2:$B$7,2,FALSE)+VLOOKUP(J31,Letnice!$A$2:$B$7,2,FALSE)</f>
        <v>#N/A</v>
      </c>
      <c r="L31" s="98" t="e">
        <f>VLOOKUP(K31,Letnice!$A$16:$B$28,2,FALSE)</f>
        <v>#N/A</v>
      </c>
      <c r="M31" s="25"/>
      <c r="N31" s="78"/>
      <c r="O31" s="24"/>
      <c r="P31" s="11"/>
      <c r="Q31" s="25"/>
      <c r="R31" s="78">
        <f t="shared" si="10"/>
        <v>0</v>
      </c>
      <c r="S31" s="74"/>
      <c r="T31" s="75"/>
      <c r="U31" s="24"/>
      <c r="V31" s="11"/>
      <c r="W31" s="74"/>
      <c r="X31" s="75"/>
      <c r="Y31" s="11"/>
      <c r="Z31" s="74"/>
      <c r="AA31" s="75"/>
      <c r="AB31" s="11"/>
      <c r="AC31" s="25"/>
      <c r="AD31" s="25">
        <f t="shared" si="5"/>
        <v>0</v>
      </c>
      <c r="AE31" s="15">
        <f t="shared" si="6"/>
        <v>0</v>
      </c>
      <c r="AF31" s="29">
        <f t="shared" si="7"/>
        <v>0</v>
      </c>
      <c r="AG31" s="29">
        <f t="shared" si="8"/>
        <v>0</v>
      </c>
      <c r="AH31" s="7" t="e">
        <f t="shared" si="9"/>
        <v>#N/A</v>
      </c>
      <c r="AI31" s="105"/>
      <c r="AJ31" s="109"/>
      <c r="AK31" s="112"/>
      <c r="AL31" s="68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3" customFormat="1" x14ac:dyDescent="0.2">
      <c r="A32" s="28">
        <v>24</v>
      </c>
      <c r="B32" s="31"/>
      <c r="C32" s="17"/>
      <c r="D32" s="18"/>
      <c r="E32" s="21"/>
      <c r="F32" s="21"/>
      <c r="G32" s="21"/>
      <c r="H32" s="96"/>
      <c r="I32" s="96"/>
      <c r="J32" s="96"/>
      <c r="K32" s="97" t="e">
        <f>VLOOKUP(H32,Letnice!$A$2:$B$7,2,FALSE)+VLOOKUP(I32,Letnice!$A$2:$B$7,2,FALSE)+VLOOKUP(J32,Letnice!$A$2:$B$7,2,FALSE)</f>
        <v>#N/A</v>
      </c>
      <c r="L32" s="98" t="e">
        <f>VLOOKUP(K32,Letnice!$A$16:$B$28,2,FALSE)</f>
        <v>#N/A</v>
      </c>
      <c r="M32" s="25"/>
      <c r="N32" s="78"/>
      <c r="O32" s="24"/>
      <c r="P32" s="11"/>
      <c r="Q32" s="25"/>
      <c r="R32" s="78">
        <f t="shared" si="10"/>
        <v>0</v>
      </c>
      <c r="S32" s="74"/>
      <c r="T32" s="75"/>
      <c r="U32" s="24"/>
      <c r="V32" s="11"/>
      <c r="W32" s="74"/>
      <c r="X32" s="75"/>
      <c r="Y32" s="11"/>
      <c r="Z32" s="74"/>
      <c r="AA32" s="75"/>
      <c r="AB32" s="11"/>
      <c r="AC32" s="25"/>
      <c r="AD32" s="25">
        <f t="shared" si="5"/>
        <v>0</v>
      </c>
      <c r="AE32" s="15">
        <f t="shared" si="6"/>
        <v>0</v>
      </c>
      <c r="AF32" s="29">
        <f t="shared" si="7"/>
        <v>0</v>
      </c>
      <c r="AG32" s="29">
        <f t="shared" si="8"/>
        <v>0</v>
      </c>
      <c r="AH32" s="7" t="e">
        <f t="shared" si="9"/>
        <v>#N/A</v>
      </c>
      <c r="AI32" s="105"/>
      <c r="AJ32" s="109"/>
      <c r="AK32" s="112"/>
      <c r="AL32" s="68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 s="3" customFormat="1" x14ac:dyDescent="0.2">
      <c r="A33" s="28">
        <v>25</v>
      </c>
      <c r="B33" s="31"/>
      <c r="C33" s="17"/>
      <c r="D33" s="18"/>
      <c r="E33" s="21"/>
      <c r="F33" s="21"/>
      <c r="G33" s="21"/>
      <c r="H33" s="96"/>
      <c r="I33" s="96"/>
      <c r="J33" s="96"/>
      <c r="K33" s="97" t="e">
        <f>VLOOKUP(H33,Letnice!$A$2:$B$7,2,FALSE)+VLOOKUP(I33,Letnice!$A$2:$B$7,2,FALSE)+VLOOKUP(J33,Letnice!$A$2:$B$7,2,FALSE)</f>
        <v>#N/A</v>
      </c>
      <c r="L33" s="98" t="e">
        <f>VLOOKUP(K33,Letnice!$A$16:$B$28,2,FALSE)</f>
        <v>#N/A</v>
      </c>
      <c r="M33" s="25"/>
      <c r="N33" s="78"/>
      <c r="O33" s="24"/>
      <c r="P33" s="11"/>
      <c r="Q33" s="25"/>
      <c r="R33" s="78">
        <f t="shared" si="10"/>
        <v>0</v>
      </c>
      <c r="S33" s="74"/>
      <c r="T33" s="75"/>
      <c r="U33" s="24"/>
      <c r="V33" s="11"/>
      <c r="W33" s="74"/>
      <c r="X33" s="75"/>
      <c r="Y33" s="11"/>
      <c r="Z33" s="74"/>
      <c r="AA33" s="75"/>
      <c r="AB33" s="11"/>
      <c r="AC33" s="25"/>
      <c r="AD33" s="25">
        <f t="shared" si="5"/>
        <v>0</v>
      </c>
      <c r="AE33" s="15">
        <f t="shared" si="6"/>
        <v>0</v>
      </c>
      <c r="AF33" s="29">
        <f t="shared" si="7"/>
        <v>0</v>
      </c>
      <c r="AG33" s="29">
        <f t="shared" si="8"/>
        <v>0</v>
      </c>
      <c r="AH33" s="7" t="e">
        <f t="shared" si="9"/>
        <v>#N/A</v>
      </c>
      <c r="AI33" s="105"/>
      <c r="AJ33" s="109"/>
      <c r="AK33" s="112"/>
      <c r="AL33" s="68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3" customFormat="1" x14ac:dyDescent="0.2">
      <c r="A34" s="28">
        <v>26</v>
      </c>
      <c r="B34" s="31"/>
      <c r="C34" s="17"/>
      <c r="D34" s="18"/>
      <c r="E34" s="21"/>
      <c r="F34" s="21"/>
      <c r="G34" s="21"/>
      <c r="H34" s="96"/>
      <c r="I34" s="96"/>
      <c r="J34" s="96"/>
      <c r="K34" s="97" t="e">
        <f>VLOOKUP(H34,Letnice!$A$2:$B$7,2,FALSE)+VLOOKUP(I34,Letnice!$A$2:$B$7,2,FALSE)+VLOOKUP(J34,Letnice!$A$2:$B$7,2,FALSE)</f>
        <v>#N/A</v>
      </c>
      <c r="L34" s="98" t="e">
        <f>VLOOKUP(K34,Letnice!$A$16:$B$28,2,FALSE)</f>
        <v>#N/A</v>
      </c>
      <c r="M34" s="25"/>
      <c r="N34" s="78"/>
      <c r="O34" s="24"/>
      <c r="P34" s="11"/>
      <c r="Q34" s="25"/>
      <c r="R34" s="78">
        <f t="shared" si="10"/>
        <v>0</v>
      </c>
      <c r="S34" s="74"/>
      <c r="T34" s="75"/>
      <c r="U34" s="24"/>
      <c r="V34" s="11"/>
      <c r="W34" s="74"/>
      <c r="X34" s="75"/>
      <c r="Y34" s="11"/>
      <c r="Z34" s="74"/>
      <c r="AA34" s="75"/>
      <c r="AB34" s="11"/>
      <c r="AC34" s="25"/>
      <c r="AD34" s="25">
        <f t="shared" si="5"/>
        <v>0</v>
      </c>
      <c r="AE34" s="15">
        <f t="shared" si="6"/>
        <v>0</v>
      </c>
      <c r="AF34" s="29">
        <f t="shared" si="7"/>
        <v>0</v>
      </c>
      <c r="AG34" s="29">
        <f t="shared" si="8"/>
        <v>0</v>
      </c>
      <c r="AH34" s="7" t="e">
        <f t="shared" si="9"/>
        <v>#N/A</v>
      </c>
      <c r="AI34" s="105"/>
      <c r="AJ34" s="109"/>
      <c r="AK34" s="112"/>
      <c r="AL34" s="68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s="3" customFormat="1" x14ac:dyDescent="0.2">
      <c r="A35" s="28">
        <v>27</v>
      </c>
      <c r="B35" s="31"/>
      <c r="C35" s="17"/>
      <c r="D35" s="18"/>
      <c r="E35" s="21"/>
      <c r="F35" s="21"/>
      <c r="G35" s="21"/>
      <c r="H35" s="96"/>
      <c r="I35" s="96"/>
      <c r="J35" s="96"/>
      <c r="K35" s="97" t="e">
        <f>VLOOKUP(H35,Letnice!$A$2:$B$7,2,FALSE)+VLOOKUP(I35,Letnice!$A$2:$B$7,2,FALSE)+VLOOKUP(J35,Letnice!$A$2:$B$7,2,FALSE)</f>
        <v>#N/A</v>
      </c>
      <c r="L35" s="98" t="e">
        <f>VLOOKUP(K35,Letnice!$A$16:$B$28,2,FALSE)</f>
        <v>#N/A</v>
      </c>
      <c r="M35" s="25"/>
      <c r="N35" s="78"/>
      <c r="O35" s="24"/>
      <c r="P35" s="11"/>
      <c r="Q35" s="25"/>
      <c r="R35" s="78">
        <f t="shared" si="10"/>
        <v>0</v>
      </c>
      <c r="S35" s="74"/>
      <c r="T35" s="75"/>
      <c r="U35" s="24"/>
      <c r="V35" s="11"/>
      <c r="W35" s="74"/>
      <c r="X35" s="75"/>
      <c r="Y35" s="11"/>
      <c r="Z35" s="74"/>
      <c r="AA35" s="75"/>
      <c r="AB35" s="11"/>
      <c r="AC35" s="25"/>
      <c r="AD35" s="25">
        <f t="shared" si="5"/>
        <v>0</v>
      </c>
      <c r="AE35" s="15">
        <f t="shared" si="6"/>
        <v>0</v>
      </c>
      <c r="AF35" s="29">
        <f t="shared" si="7"/>
        <v>0</v>
      </c>
      <c r="AG35" s="29">
        <f t="shared" si="8"/>
        <v>0</v>
      </c>
      <c r="AH35" s="7" t="e">
        <f t="shared" si="9"/>
        <v>#N/A</v>
      </c>
      <c r="AI35" s="105"/>
      <c r="AJ35" s="109"/>
      <c r="AK35" s="112"/>
      <c r="AL35" s="68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 s="3" customFormat="1" x14ac:dyDescent="0.2">
      <c r="A36" s="28">
        <v>28</v>
      </c>
      <c r="B36" s="31"/>
      <c r="C36" s="17"/>
      <c r="D36" s="18"/>
      <c r="E36" s="21"/>
      <c r="F36" s="21"/>
      <c r="G36" s="21"/>
      <c r="H36" s="96"/>
      <c r="I36" s="96"/>
      <c r="J36" s="96"/>
      <c r="K36" s="97" t="e">
        <f>VLOOKUP(H36,Letnice!$A$2:$B$7,2,FALSE)+VLOOKUP(I36,Letnice!$A$2:$B$7,2,FALSE)+VLOOKUP(J36,Letnice!$A$2:$B$7,2,FALSE)</f>
        <v>#N/A</v>
      </c>
      <c r="L36" s="98" t="e">
        <f>VLOOKUP(K36,Letnice!$A$16:$B$28,2,FALSE)</f>
        <v>#N/A</v>
      </c>
      <c r="M36" s="25"/>
      <c r="N36" s="78"/>
      <c r="O36" s="24"/>
      <c r="P36" s="11"/>
      <c r="Q36" s="25"/>
      <c r="R36" s="78">
        <f t="shared" si="10"/>
        <v>0</v>
      </c>
      <c r="S36" s="74"/>
      <c r="T36" s="75"/>
      <c r="U36" s="24"/>
      <c r="V36" s="11"/>
      <c r="W36" s="74"/>
      <c r="X36" s="75"/>
      <c r="Y36" s="11"/>
      <c r="Z36" s="74"/>
      <c r="AA36" s="75"/>
      <c r="AB36" s="11"/>
      <c r="AC36" s="25"/>
      <c r="AD36" s="25">
        <f t="shared" si="5"/>
        <v>0</v>
      </c>
      <c r="AE36" s="15">
        <f t="shared" si="6"/>
        <v>0</v>
      </c>
      <c r="AF36" s="29">
        <f t="shared" si="7"/>
        <v>0</v>
      </c>
      <c r="AG36" s="29">
        <f t="shared" si="8"/>
        <v>0</v>
      </c>
      <c r="AH36" s="7" t="e">
        <f t="shared" si="9"/>
        <v>#N/A</v>
      </c>
      <c r="AI36" s="105"/>
      <c r="AJ36" s="109"/>
      <c r="AK36" s="112"/>
      <c r="AL36" s="68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 x14ac:dyDescent="0.2">
      <c r="A37" s="28">
        <v>29</v>
      </c>
      <c r="B37" s="31"/>
      <c r="C37" s="17"/>
      <c r="D37" s="18"/>
      <c r="E37" s="21"/>
      <c r="F37" s="21"/>
      <c r="G37" s="21"/>
      <c r="H37" s="96"/>
      <c r="I37" s="96"/>
      <c r="J37" s="96"/>
      <c r="K37" s="97" t="e">
        <f>VLOOKUP(H37,Letnice!$A$2:$B$7,2,FALSE)+VLOOKUP(I37,Letnice!$A$2:$B$7,2,FALSE)+VLOOKUP(J37,Letnice!$A$2:$B$7,2,FALSE)</f>
        <v>#N/A</v>
      </c>
      <c r="L37" s="98" t="e">
        <f>VLOOKUP(K37,Letnice!$A$16:$B$28,2,FALSE)</f>
        <v>#N/A</v>
      </c>
      <c r="M37" s="25"/>
      <c r="N37" s="78"/>
      <c r="O37" s="24"/>
      <c r="P37" s="11"/>
      <c r="Q37" s="25"/>
      <c r="R37" s="78">
        <f t="shared" si="10"/>
        <v>0</v>
      </c>
      <c r="S37" s="74"/>
      <c r="T37" s="75"/>
      <c r="U37" s="24"/>
      <c r="V37" s="11"/>
      <c r="W37" s="74"/>
      <c r="X37" s="75"/>
      <c r="Y37" s="11"/>
      <c r="Z37" s="74"/>
      <c r="AA37" s="75"/>
      <c r="AB37" s="11"/>
      <c r="AC37" s="25"/>
      <c r="AD37" s="25">
        <f t="shared" si="5"/>
        <v>0</v>
      </c>
      <c r="AE37" s="15">
        <f t="shared" si="6"/>
        <v>0</v>
      </c>
      <c r="AF37" s="29">
        <f t="shared" si="7"/>
        <v>0</v>
      </c>
      <c r="AG37" s="29">
        <f t="shared" si="8"/>
        <v>0</v>
      </c>
      <c r="AH37" s="7" t="e">
        <f t="shared" si="9"/>
        <v>#N/A</v>
      </c>
      <c r="AI37" s="105"/>
      <c r="AJ37" s="109"/>
      <c r="AK37" s="112"/>
      <c r="AL37" s="68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1:48" x14ac:dyDescent="0.2">
      <c r="A38" s="28">
        <v>30</v>
      </c>
      <c r="B38" s="31"/>
      <c r="C38" s="17"/>
      <c r="D38" s="18"/>
      <c r="E38" s="21"/>
      <c r="F38" s="21"/>
      <c r="G38" s="21"/>
      <c r="H38" s="96"/>
      <c r="I38" s="96"/>
      <c r="J38" s="96"/>
      <c r="K38" s="97" t="e">
        <f>VLOOKUP(H38,Letnice!$A$2:$B$7,2,FALSE)+VLOOKUP(I38,Letnice!$A$2:$B$7,2,FALSE)+VLOOKUP(J38,Letnice!$A$2:$B$7,2,FALSE)</f>
        <v>#N/A</v>
      </c>
      <c r="L38" s="98" t="e">
        <f>VLOOKUP(K38,Letnice!$A$16:$B$28,2,FALSE)</f>
        <v>#N/A</v>
      </c>
      <c r="M38" s="25"/>
      <c r="N38" s="78"/>
      <c r="O38" s="24"/>
      <c r="P38" s="11"/>
      <c r="Q38" s="25"/>
      <c r="R38" s="78">
        <f t="shared" si="10"/>
        <v>0</v>
      </c>
      <c r="S38" s="74"/>
      <c r="T38" s="75"/>
      <c r="U38" s="24"/>
      <c r="V38" s="11"/>
      <c r="W38" s="74"/>
      <c r="X38" s="75"/>
      <c r="Y38" s="11"/>
      <c r="Z38" s="74"/>
      <c r="AA38" s="75"/>
      <c r="AB38" s="11"/>
      <c r="AC38" s="25"/>
      <c r="AD38" s="25">
        <f t="shared" si="5"/>
        <v>0</v>
      </c>
      <c r="AE38" s="15">
        <f t="shared" si="6"/>
        <v>0</v>
      </c>
      <c r="AF38" s="29">
        <f t="shared" si="7"/>
        <v>0</v>
      </c>
      <c r="AG38" s="29">
        <f t="shared" si="8"/>
        <v>0</v>
      </c>
      <c r="AH38" s="7" t="e">
        <f t="shared" si="9"/>
        <v>#N/A</v>
      </c>
      <c r="AI38" s="105"/>
      <c r="AJ38" s="109"/>
      <c r="AK38" s="112"/>
      <c r="AL38" s="68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 x14ac:dyDescent="0.2">
      <c r="A39" s="28">
        <v>31</v>
      </c>
      <c r="B39" s="32"/>
      <c r="C39" s="17"/>
      <c r="D39" s="18"/>
      <c r="E39" s="21"/>
      <c r="F39" s="21"/>
      <c r="G39" s="21"/>
      <c r="H39" s="96"/>
      <c r="I39" s="96"/>
      <c r="J39" s="96"/>
      <c r="K39" s="97" t="e">
        <f>VLOOKUP(H39,Letnice!$A$2:$B$7,2,FALSE)+VLOOKUP(I39,Letnice!$A$2:$B$7,2,FALSE)+VLOOKUP(J39,Letnice!$A$2:$B$7,2,FALSE)</f>
        <v>#N/A</v>
      </c>
      <c r="L39" s="98" t="e">
        <f>VLOOKUP(K39,Letnice!$A$16:$B$28,2,FALSE)</f>
        <v>#N/A</v>
      </c>
      <c r="M39" s="25"/>
      <c r="N39" s="78"/>
      <c r="O39" s="24"/>
      <c r="P39" s="11"/>
      <c r="Q39" s="25"/>
      <c r="R39" s="78">
        <f t="shared" si="10"/>
        <v>0</v>
      </c>
      <c r="S39" s="74"/>
      <c r="T39" s="75"/>
      <c r="U39" s="24"/>
      <c r="V39" s="11"/>
      <c r="W39" s="74"/>
      <c r="X39" s="75"/>
      <c r="Y39" s="11"/>
      <c r="Z39" s="74"/>
      <c r="AA39" s="75"/>
      <c r="AB39" s="11"/>
      <c r="AC39" s="25"/>
      <c r="AD39" s="25">
        <f t="shared" si="5"/>
        <v>0</v>
      </c>
      <c r="AE39" s="15">
        <f t="shared" si="6"/>
        <v>0</v>
      </c>
      <c r="AF39" s="29">
        <f t="shared" si="7"/>
        <v>0</v>
      </c>
      <c r="AG39" s="29">
        <f t="shared" si="8"/>
        <v>0</v>
      </c>
      <c r="AH39" s="7" t="e">
        <f t="shared" si="9"/>
        <v>#N/A</v>
      </c>
      <c r="AI39" s="105"/>
      <c r="AJ39" s="109"/>
      <c r="AK39" s="112"/>
      <c r="AL39" s="68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8" x14ac:dyDescent="0.2">
      <c r="A40" s="28">
        <v>32</v>
      </c>
      <c r="B40" s="31"/>
      <c r="C40" s="30"/>
      <c r="D40" s="21"/>
      <c r="E40" s="21"/>
      <c r="F40" s="21"/>
      <c r="G40" s="21"/>
      <c r="H40" s="96"/>
      <c r="I40" s="96"/>
      <c r="J40" s="96"/>
      <c r="K40" s="97" t="e">
        <f>VLOOKUP(H40,Letnice!$A$2:$B$7,2,FALSE)+VLOOKUP(I40,Letnice!$A$2:$B$7,2,FALSE)+VLOOKUP(J40,Letnice!$A$2:$B$7,2,FALSE)</f>
        <v>#N/A</v>
      </c>
      <c r="L40" s="98" t="e">
        <f>VLOOKUP(K40,Letnice!$A$16:$B$28,2,FALSE)</f>
        <v>#N/A</v>
      </c>
      <c r="M40" s="25"/>
      <c r="N40" s="78"/>
      <c r="O40" s="24"/>
      <c r="P40" s="11"/>
      <c r="Q40" s="25"/>
      <c r="R40" s="78">
        <f t="shared" si="10"/>
        <v>0</v>
      </c>
      <c r="S40" s="74"/>
      <c r="T40" s="75"/>
      <c r="U40" s="24"/>
      <c r="V40" s="11"/>
      <c r="W40" s="74"/>
      <c r="X40" s="75"/>
      <c r="Y40" s="11"/>
      <c r="Z40" s="74"/>
      <c r="AA40" s="75"/>
      <c r="AB40" s="11"/>
      <c r="AC40" s="25"/>
      <c r="AD40" s="25">
        <f t="shared" si="5"/>
        <v>0</v>
      </c>
      <c r="AE40" s="15">
        <f t="shared" si="6"/>
        <v>0</v>
      </c>
      <c r="AF40" s="29">
        <f t="shared" si="7"/>
        <v>0</v>
      </c>
      <c r="AG40" s="29">
        <f t="shared" si="8"/>
        <v>0</v>
      </c>
      <c r="AH40" s="7" t="e">
        <f t="shared" si="9"/>
        <v>#N/A</v>
      </c>
      <c r="AI40" s="105"/>
      <c r="AJ40" s="109"/>
      <c r="AK40" s="112"/>
      <c r="AL40" s="68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x14ac:dyDescent="0.2">
      <c r="A41" s="28">
        <v>33</v>
      </c>
      <c r="B41" s="31"/>
      <c r="C41" s="30"/>
      <c r="D41" s="21"/>
      <c r="E41" s="21"/>
      <c r="F41" s="21"/>
      <c r="G41" s="21"/>
      <c r="H41" s="96"/>
      <c r="I41" s="96"/>
      <c r="J41" s="96"/>
      <c r="K41" s="97" t="e">
        <f>VLOOKUP(H41,Letnice!$A$2:$B$7,2,FALSE)+VLOOKUP(I41,Letnice!$A$2:$B$7,2,FALSE)+VLOOKUP(J41,Letnice!$A$2:$B$7,2,FALSE)</f>
        <v>#N/A</v>
      </c>
      <c r="L41" s="98" t="e">
        <f>VLOOKUP(K41,Letnice!$A$16:$B$28,2,FALSE)</f>
        <v>#N/A</v>
      </c>
      <c r="M41" s="25"/>
      <c r="N41" s="78"/>
      <c r="O41" s="24"/>
      <c r="P41" s="11"/>
      <c r="Q41" s="25"/>
      <c r="R41" s="78">
        <f t="shared" si="10"/>
        <v>0</v>
      </c>
      <c r="S41" s="74"/>
      <c r="T41" s="75"/>
      <c r="U41" s="24"/>
      <c r="V41" s="11"/>
      <c r="W41" s="74"/>
      <c r="X41" s="75"/>
      <c r="Y41" s="11"/>
      <c r="Z41" s="74"/>
      <c r="AA41" s="75"/>
      <c r="AB41" s="11"/>
      <c r="AC41" s="25"/>
      <c r="AD41" s="25">
        <f t="shared" si="5"/>
        <v>0</v>
      </c>
      <c r="AE41" s="15">
        <f t="shared" si="6"/>
        <v>0</v>
      </c>
      <c r="AF41" s="29">
        <f t="shared" si="7"/>
        <v>0</v>
      </c>
      <c r="AG41" s="29">
        <f t="shared" si="8"/>
        <v>0</v>
      </c>
      <c r="AH41" s="7" t="e">
        <f t="shared" si="9"/>
        <v>#N/A</v>
      </c>
      <c r="AI41" s="105"/>
      <c r="AJ41" s="109"/>
      <c r="AK41" s="112"/>
      <c r="AL41" s="68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1:48" x14ac:dyDescent="0.2">
      <c r="A42" s="28">
        <v>34</v>
      </c>
      <c r="B42" s="31"/>
      <c r="C42" s="30"/>
      <c r="D42" s="21"/>
      <c r="E42" s="21"/>
      <c r="F42" s="21"/>
      <c r="G42" s="21"/>
      <c r="H42" s="96"/>
      <c r="I42" s="96"/>
      <c r="J42" s="96"/>
      <c r="K42" s="97" t="e">
        <f>VLOOKUP(H42,Letnice!$A$2:$B$7,2,FALSE)+VLOOKUP(I42,Letnice!$A$2:$B$7,2,FALSE)+VLOOKUP(J42,Letnice!$A$2:$B$7,2,FALSE)</f>
        <v>#N/A</v>
      </c>
      <c r="L42" s="98" t="e">
        <f>VLOOKUP(K42,Letnice!$A$16:$B$28,2,FALSE)</f>
        <v>#N/A</v>
      </c>
      <c r="M42" s="25"/>
      <c r="N42" s="78"/>
      <c r="O42" s="24"/>
      <c r="P42" s="11"/>
      <c r="Q42" s="25"/>
      <c r="R42" s="78">
        <f t="shared" si="10"/>
        <v>0</v>
      </c>
      <c r="S42" s="74"/>
      <c r="T42" s="75"/>
      <c r="U42" s="24"/>
      <c r="V42" s="11"/>
      <c r="W42" s="74"/>
      <c r="X42" s="75"/>
      <c r="Y42" s="11"/>
      <c r="Z42" s="74"/>
      <c r="AA42" s="75"/>
      <c r="AB42" s="11"/>
      <c r="AC42" s="25"/>
      <c r="AD42" s="25">
        <f t="shared" si="5"/>
        <v>0</v>
      </c>
      <c r="AE42" s="15">
        <f t="shared" si="6"/>
        <v>0</v>
      </c>
      <c r="AF42" s="29">
        <f t="shared" si="7"/>
        <v>0</v>
      </c>
      <c r="AG42" s="29">
        <f t="shared" si="8"/>
        <v>0</v>
      </c>
      <c r="AH42" s="7" t="e">
        <f t="shared" si="9"/>
        <v>#N/A</v>
      </c>
      <c r="AI42" s="105"/>
      <c r="AJ42" s="109"/>
      <c r="AK42" s="112"/>
      <c r="AL42" s="68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48" x14ac:dyDescent="0.2">
      <c r="A43" s="37"/>
      <c r="B43" s="37"/>
      <c r="C43" s="37"/>
      <c r="D43" s="37"/>
      <c r="E43" s="37"/>
      <c r="F43" s="37"/>
      <c r="G43" s="37"/>
      <c r="H43" s="99"/>
      <c r="I43" s="99"/>
      <c r="J43" s="99"/>
      <c r="K43" s="99"/>
      <c r="L43" s="37"/>
      <c r="M43" s="64"/>
      <c r="N43" s="68"/>
      <c r="O43" s="37"/>
      <c r="P43" s="37"/>
      <c r="Q43" s="37"/>
      <c r="R43" s="68"/>
      <c r="S43" s="68"/>
      <c r="T43" s="68"/>
      <c r="U43" s="37"/>
      <c r="V43" s="37"/>
      <c r="W43" s="68"/>
      <c r="X43" s="68"/>
      <c r="Y43" s="37"/>
      <c r="Z43" s="68"/>
      <c r="AA43" s="68"/>
      <c r="AB43" s="37"/>
      <c r="AC43" s="64"/>
      <c r="AD43" s="64"/>
      <c r="AE43" s="37"/>
      <c r="AF43" s="37"/>
      <c r="AG43" s="37"/>
      <c r="AH43" s="37"/>
      <c r="AI43" s="106"/>
      <c r="AJ43" s="57"/>
      <c r="AK43" s="112"/>
      <c r="AL43" s="68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48" x14ac:dyDescent="0.2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68" t="str">
        <f>Osnovni_podatki!A11</f>
        <v>Predsednik obračunske komisije:</v>
      </c>
      <c r="O44" s="37"/>
      <c r="P44" s="37"/>
      <c r="Q44" s="37"/>
      <c r="R44" s="68"/>
      <c r="S44" s="68"/>
      <c r="T44" s="68"/>
      <c r="U44" s="37"/>
      <c r="V44" s="37"/>
      <c r="W44" s="68"/>
      <c r="X44" s="68"/>
      <c r="Y44" s="37"/>
      <c r="Z44" s="68"/>
      <c r="AA44" s="68"/>
      <c r="AB44" s="37"/>
      <c r="AC44" s="64"/>
      <c r="AD44" s="64"/>
      <c r="AE44" s="37"/>
      <c r="AF44" s="37"/>
      <c r="AG44" s="37"/>
      <c r="AH44" s="115" t="str">
        <f>Osnovni_podatki!A12</f>
        <v>Vodja tekmovanja:</v>
      </c>
      <c r="AI44" s="106"/>
      <c r="AJ44" s="57"/>
      <c r="AK44" s="112"/>
      <c r="AL44" s="68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 x14ac:dyDescent="0.2">
      <c r="A45" s="37">
        <f>Osnovni_podatki!B10</f>
        <v>0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68">
        <f>Osnovni_podatki!B11</f>
        <v>0</v>
      </c>
      <c r="O45" s="37"/>
      <c r="P45" s="37"/>
      <c r="Q45" s="37"/>
      <c r="R45" s="68"/>
      <c r="S45" s="68"/>
      <c r="T45" s="68"/>
      <c r="U45" s="37"/>
      <c r="V45" s="37"/>
      <c r="W45" s="68"/>
      <c r="X45" s="68"/>
      <c r="Y45" s="37"/>
      <c r="Z45" s="68"/>
      <c r="AA45" s="68"/>
      <c r="AB45" s="37"/>
      <c r="AC45" s="64"/>
      <c r="AD45" s="64"/>
      <c r="AE45" s="37"/>
      <c r="AF45" s="37"/>
      <c r="AG45" s="37"/>
      <c r="AH45" s="115">
        <f>Osnovni_podatki!B12</f>
        <v>0</v>
      </c>
      <c r="AI45" s="106"/>
      <c r="AJ45" s="57"/>
      <c r="AK45" s="112"/>
      <c r="AL45" s="68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48" x14ac:dyDescent="0.2">
      <c r="A46" s="37"/>
      <c r="B46" s="37"/>
      <c r="C46" s="37"/>
      <c r="D46" s="37"/>
      <c r="E46" s="37"/>
      <c r="F46" s="37"/>
      <c r="G46" s="37"/>
      <c r="H46" s="99"/>
      <c r="I46" s="99"/>
      <c r="J46" s="99"/>
      <c r="K46" s="99"/>
      <c r="L46" s="37"/>
      <c r="M46" s="64"/>
      <c r="N46" s="68"/>
      <c r="O46" s="37"/>
      <c r="P46" s="37"/>
      <c r="Q46" s="37"/>
      <c r="R46" s="68"/>
      <c r="S46" s="68"/>
      <c r="T46" s="68"/>
      <c r="U46" s="37"/>
      <c r="V46" s="37"/>
      <c r="W46" s="68"/>
      <c r="X46" s="68"/>
      <c r="Y46" s="37"/>
      <c r="Z46" s="68"/>
      <c r="AA46" s="68"/>
      <c r="AB46" s="37"/>
      <c r="AC46" s="64"/>
      <c r="AD46" s="64"/>
      <c r="AE46" s="37"/>
      <c r="AF46" s="37"/>
      <c r="AG46" s="37"/>
      <c r="AH46" s="37"/>
      <c r="AI46" s="106"/>
      <c r="AJ46" s="57"/>
      <c r="AK46" s="112"/>
      <c r="AL46" s="68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x14ac:dyDescent="0.2">
      <c r="A47" s="37"/>
      <c r="B47" s="37"/>
      <c r="C47" s="37"/>
      <c r="D47" s="37"/>
      <c r="E47" s="37"/>
      <c r="F47" s="37"/>
      <c r="G47" s="37"/>
      <c r="L47" s="37"/>
      <c r="M47" s="64"/>
      <c r="N47" s="68"/>
      <c r="O47" s="37"/>
      <c r="P47" s="37"/>
      <c r="Q47" s="37"/>
      <c r="R47" s="68"/>
      <c r="S47" s="68"/>
      <c r="T47" s="68"/>
      <c r="U47" s="37"/>
      <c r="V47" s="37"/>
      <c r="W47" s="68"/>
      <c r="X47" s="68"/>
      <c r="Y47" s="37"/>
      <c r="Z47" s="68"/>
      <c r="AA47" s="68"/>
      <c r="AB47" s="37"/>
      <c r="AC47" s="64"/>
      <c r="AD47" s="64"/>
      <c r="AE47" s="37"/>
      <c r="AF47" s="37"/>
      <c r="AG47" s="37"/>
      <c r="AH47" s="37"/>
      <c r="AI47" s="106"/>
      <c r="AJ47" s="57"/>
      <c r="AK47" s="112"/>
      <c r="AL47" s="68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 x14ac:dyDescent="0.2">
      <c r="A48" s="37"/>
      <c r="B48" s="37"/>
      <c r="C48" s="37"/>
      <c r="D48" s="37"/>
      <c r="E48" s="37"/>
      <c r="F48" s="37"/>
      <c r="G48" s="37"/>
      <c r="L48" s="37"/>
      <c r="M48" s="64"/>
      <c r="N48" s="68"/>
      <c r="O48" s="37"/>
      <c r="P48" s="37"/>
      <c r="Q48" s="37"/>
      <c r="R48" s="68"/>
      <c r="S48" s="68"/>
      <c r="T48" s="68"/>
      <c r="U48" s="37"/>
      <c r="V48" s="37"/>
      <c r="W48" s="68"/>
      <c r="X48" s="68"/>
      <c r="Y48" s="37"/>
      <c r="Z48" s="68"/>
      <c r="AA48" s="68"/>
      <c r="AB48" s="37"/>
      <c r="AC48" s="64"/>
      <c r="AD48" s="64"/>
      <c r="AE48" s="37"/>
      <c r="AF48" s="37"/>
      <c r="AG48" s="37"/>
      <c r="AH48" s="37"/>
      <c r="AI48" s="106"/>
      <c r="AJ48" s="37"/>
      <c r="AK48" s="112"/>
      <c r="AL48" s="68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48" x14ac:dyDescent="0.2">
      <c r="A49" s="37"/>
      <c r="B49" s="37"/>
      <c r="C49" s="37"/>
      <c r="D49" s="37"/>
      <c r="E49" s="37"/>
      <c r="F49" s="37"/>
      <c r="G49" s="37"/>
      <c r="L49" s="37"/>
      <c r="M49" s="64"/>
      <c r="N49" s="68"/>
      <c r="O49" s="37"/>
      <c r="P49" s="37"/>
      <c r="Q49" s="37"/>
      <c r="R49" s="68"/>
      <c r="S49" s="68"/>
      <c r="T49" s="68"/>
      <c r="U49" s="37"/>
      <c r="V49" s="37"/>
      <c r="W49" s="68"/>
      <c r="X49" s="68"/>
      <c r="Y49" s="37"/>
      <c r="Z49" s="68"/>
      <c r="AA49" s="68"/>
      <c r="AB49" s="37"/>
      <c r="AC49" s="64"/>
      <c r="AD49" s="64"/>
      <c r="AE49" s="37"/>
      <c r="AF49" s="37"/>
      <c r="AG49" s="37"/>
      <c r="AH49" s="37"/>
      <c r="AI49" s="106"/>
      <c r="AJ49" s="37"/>
      <c r="AK49" s="112"/>
      <c r="AL49" s="68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:48" x14ac:dyDescent="0.2">
      <c r="A50" s="37"/>
      <c r="B50" s="37"/>
      <c r="C50" s="37"/>
      <c r="D50" s="37"/>
      <c r="E50" s="37"/>
      <c r="F50" s="37"/>
      <c r="G50" s="37"/>
      <c r="L50" s="37"/>
      <c r="M50" s="64"/>
      <c r="N50" s="68"/>
      <c r="O50" s="37"/>
      <c r="P50" s="37"/>
      <c r="Q50" s="37"/>
      <c r="R50" s="68"/>
      <c r="S50" s="68"/>
      <c r="T50" s="68"/>
      <c r="U50" s="58"/>
      <c r="V50" s="37"/>
      <c r="W50" s="68"/>
      <c r="X50" s="68"/>
      <c r="Y50" s="37"/>
      <c r="Z50" s="68"/>
      <c r="AA50" s="68"/>
      <c r="AB50" s="37"/>
      <c r="AC50" s="64"/>
      <c r="AD50" s="64"/>
      <c r="AE50" s="26"/>
      <c r="AF50" s="59"/>
      <c r="AG50" s="48"/>
      <c r="AH50" s="37"/>
      <c r="AI50" s="106"/>
      <c r="AJ50" s="37"/>
      <c r="AK50" s="112"/>
      <c r="AL50" s="68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:48" x14ac:dyDescent="0.2">
      <c r="A51" s="37"/>
      <c r="B51" s="37"/>
      <c r="C51" s="37"/>
      <c r="D51" s="37"/>
      <c r="E51" s="37"/>
      <c r="F51" s="37"/>
      <c r="G51" s="37"/>
      <c r="L51" s="37"/>
      <c r="M51" s="64"/>
      <c r="N51" s="68"/>
      <c r="O51" s="37"/>
      <c r="P51" s="37"/>
      <c r="Q51" s="37"/>
      <c r="R51" s="68"/>
      <c r="S51" s="68"/>
      <c r="T51" s="68"/>
      <c r="U51" s="58"/>
      <c r="V51" s="37"/>
      <c r="W51" s="68"/>
      <c r="X51" s="68"/>
      <c r="Y51" s="37"/>
      <c r="Z51" s="68"/>
      <c r="AA51" s="68"/>
      <c r="AB51" s="37"/>
      <c r="AC51" s="64"/>
      <c r="AD51" s="64"/>
      <c r="AE51" s="26"/>
      <c r="AF51" s="59"/>
      <c r="AG51" s="48"/>
      <c r="AH51" s="37"/>
      <c r="AI51" s="106"/>
      <c r="AJ51" s="37"/>
      <c r="AK51" s="112"/>
      <c r="AL51" s="68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 x14ac:dyDescent="0.2">
      <c r="A52" s="37"/>
      <c r="B52" s="37"/>
      <c r="C52" s="37"/>
      <c r="D52" s="37"/>
      <c r="E52" s="37"/>
      <c r="F52" s="37"/>
      <c r="G52" s="37"/>
      <c r="L52" s="37"/>
      <c r="M52" s="64"/>
      <c r="N52" s="68"/>
      <c r="O52" s="37"/>
      <c r="P52" s="37"/>
      <c r="Q52" s="37"/>
      <c r="R52" s="68"/>
      <c r="S52" s="68"/>
      <c r="T52" s="68"/>
      <c r="U52" s="58"/>
      <c r="V52" s="37"/>
      <c r="W52" s="68"/>
      <c r="X52" s="68"/>
      <c r="Y52" s="37"/>
      <c r="Z52" s="68"/>
      <c r="AA52" s="68"/>
      <c r="AB52" s="37"/>
      <c r="AC52" s="64"/>
      <c r="AD52" s="64"/>
      <c r="AE52" s="26"/>
      <c r="AF52" s="59"/>
      <c r="AG52" s="48"/>
      <c r="AH52" s="37"/>
      <c r="AI52" s="106"/>
      <c r="AJ52" s="37"/>
      <c r="AK52" s="112"/>
      <c r="AL52" s="68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8" x14ac:dyDescent="0.2">
      <c r="A53" s="37"/>
      <c r="B53" s="37"/>
      <c r="C53" s="37"/>
      <c r="D53" s="37"/>
      <c r="E53" s="37"/>
      <c r="F53" s="37"/>
      <c r="G53" s="37"/>
      <c r="L53" s="37"/>
      <c r="M53" s="64"/>
      <c r="N53" s="68"/>
      <c r="O53" s="37"/>
      <c r="P53" s="37"/>
      <c r="Q53" s="37"/>
      <c r="R53" s="68"/>
      <c r="S53" s="68"/>
      <c r="T53" s="68"/>
      <c r="U53" s="58"/>
      <c r="V53" s="37"/>
      <c r="W53" s="68"/>
      <c r="X53" s="68"/>
      <c r="Y53" s="37"/>
      <c r="Z53" s="68"/>
      <c r="AA53" s="68"/>
      <c r="AB53" s="37"/>
      <c r="AC53" s="64"/>
      <c r="AD53" s="64"/>
      <c r="AE53" s="26"/>
      <c r="AF53" s="59"/>
      <c r="AG53" s="48"/>
      <c r="AH53" s="37"/>
      <c r="AI53" s="106"/>
      <c r="AJ53" s="37"/>
      <c r="AK53" s="112"/>
      <c r="AL53" s="68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1:48" x14ac:dyDescent="0.2">
      <c r="A54" s="37"/>
      <c r="B54" s="37"/>
      <c r="C54" s="37"/>
      <c r="D54" s="37"/>
      <c r="E54" s="37"/>
      <c r="F54" s="37"/>
      <c r="G54" s="37"/>
      <c r="L54" s="37"/>
      <c r="M54" s="64"/>
      <c r="N54" s="68"/>
      <c r="O54" s="37"/>
      <c r="P54" s="37"/>
      <c r="Q54" s="37"/>
      <c r="R54" s="68"/>
      <c r="S54" s="68"/>
      <c r="T54" s="68"/>
      <c r="U54" s="58"/>
      <c r="V54" s="37"/>
      <c r="W54" s="68"/>
      <c r="X54" s="68"/>
      <c r="Y54" s="37"/>
      <c r="Z54" s="68"/>
      <c r="AA54" s="68"/>
      <c r="AB54" s="37"/>
      <c r="AC54" s="64"/>
      <c r="AD54" s="64"/>
      <c r="AE54" s="26"/>
      <c r="AF54" s="59"/>
      <c r="AG54" s="48"/>
      <c r="AH54" s="37"/>
      <c r="AI54" s="106"/>
      <c r="AJ54" s="37"/>
      <c r="AK54" s="112"/>
      <c r="AL54" s="68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1:48" x14ac:dyDescent="0.2">
      <c r="A55" s="37"/>
      <c r="B55" s="37"/>
      <c r="C55" s="37"/>
      <c r="D55" s="37"/>
      <c r="E55" s="37"/>
      <c r="F55" s="37"/>
      <c r="G55" s="37"/>
      <c r="L55" s="37"/>
      <c r="M55" s="64"/>
      <c r="N55" s="68"/>
      <c r="O55" s="37"/>
      <c r="P55" s="37"/>
      <c r="Q55" s="37"/>
      <c r="R55" s="68"/>
      <c r="S55" s="68"/>
      <c r="T55" s="68"/>
      <c r="U55" s="58"/>
      <c r="V55" s="37"/>
      <c r="W55" s="68"/>
      <c r="X55" s="68"/>
      <c r="Y55" s="37"/>
      <c r="Z55" s="68"/>
      <c r="AA55" s="68"/>
      <c r="AB55" s="37"/>
      <c r="AC55" s="64"/>
      <c r="AD55" s="64"/>
      <c r="AE55" s="26"/>
      <c r="AF55" s="59"/>
      <c r="AG55" s="48"/>
      <c r="AH55" s="37"/>
      <c r="AI55" s="106"/>
      <c r="AJ55" s="37"/>
      <c r="AK55" s="112"/>
      <c r="AL55" s="68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 x14ac:dyDescent="0.2">
      <c r="A56" s="37"/>
      <c r="B56" s="37"/>
      <c r="C56" s="37"/>
      <c r="D56" s="37"/>
      <c r="E56" s="37"/>
      <c r="F56" s="37"/>
      <c r="G56" s="37"/>
      <c r="L56" s="37"/>
      <c r="M56" s="64"/>
      <c r="N56" s="68"/>
      <c r="O56" s="37"/>
      <c r="P56" s="37"/>
      <c r="Q56" s="37"/>
      <c r="R56" s="68"/>
      <c r="S56" s="68"/>
      <c r="T56" s="68"/>
      <c r="U56" s="58"/>
      <c r="V56" s="37"/>
      <c r="W56" s="68"/>
      <c r="X56" s="68"/>
      <c r="Y56" s="37"/>
      <c r="Z56" s="68"/>
      <c r="AA56" s="68"/>
      <c r="AB56" s="37"/>
      <c r="AC56" s="64"/>
      <c r="AD56" s="64"/>
      <c r="AE56" s="26"/>
      <c r="AF56" s="59"/>
      <c r="AG56" s="48"/>
      <c r="AH56" s="37"/>
      <c r="AI56" s="106"/>
      <c r="AJ56" s="37"/>
      <c r="AK56" s="112"/>
      <c r="AL56" s="68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1:48" x14ac:dyDescent="0.2">
      <c r="A57" s="37"/>
      <c r="B57" s="37"/>
      <c r="C57" s="37"/>
      <c r="D57" s="37"/>
      <c r="E57" s="37"/>
      <c r="F57" s="37"/>
      <c r="G57" s="37"/>
      <c r="L57" s="37"/>
      <c r="M57" s="64"/>
      <c r="N57" s="68"/>
      <c r="O57" s="37"/>
      <c r="P57" s="37"/>
      <c r="Q57" s="37"/>
      <c r="R57" s="68"/>
      <c r="S57" s="68"/>
      <c r="T57" s="68"/>
      <c r="U57" s="58"/>
      <c r="V57" s="37"/>
      <c r="W57" s="68"/>
      <c r="X57" s="68"/>
      <c r="Y57" s="37"/>
      <c r="Z57" s="68"/>
      <c r="AA57" s="68"/>
      <c r="AB57" s="37"/>
      <c r="AC57" s="64"/>
      <c r="AD57" s="64"/>
      <c r="AE57" s="26"/>
      <c r="AF57" s="59"/>
      <c r="AG57" s="48"/>
      <c r="AH57" s="37"/>
      <c r="AI57" s="106"/>
      <c r="AJ57" s="37"/>
      <c r="AK57" s="112"/>
      <c r="AL57" s="68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1:48" x14ac:dyDescent="0.2">
      <c r="A58" s="37"/>
      <c r="B58" s="37"/>
      <c r="C58" s="37"/>
      <c r="D58" s="37"/>
      <c r="E58" s="37"/>
      <c r="F58" s="37"/>
      <c r="G58" s="37"/>
      <c r="L58" s="37"/>
      <c r="M58" s="64"/>
      <c r="N58" s="68"/>
      <c r="O58" s="37"/>
      <c r="P58" s="37"/>
      <c r="Q58" s="37"/>
      <c r="R58" s="68"/>
      <c r="S58" s="68"/>
      <c r="T58" s="68"/>
      <c r="U58" s="58"/>
      <c r="V58" s="37"/>
      <c r="W58" s="68"/>
      <c r="X58" s="68"/>
      <c r="Y58" s="37"/>
      <c r="Z58" s="68"/>
      <c r="AA58" s="68"/>
      <c r="AB58" s="37"/>
      <c r="AC58" s="64"/>
      <c r="AD58" s="64"/>
      <c r="AE58" s="26"/>
      <c r="AF58" s="59"/>
      <c r="AG58" s="48"/>
      <c r="AH58" s="37"/>
      <c r="AI58" s="106"/>
      <c r="AJ58" s="37"/>
      <c r="AK58" s="112"/>
      <c r="AL58" s="68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48" x14ac:dyDescent="0.2">
      <c r="A59" s="37"/>
      <c r="B59" s="37"/>
      <c r="C59" s="37"/>
      <c r="D59" s="37"/>
      <c r="E59" s="37"/>
      <c r="F59" s="37"/>
      <c r="G59" s="37"/>
      <c r="L59" s="37"/>
      <c r="M59" s="64"/>
      <c r="N59" s="68"/>
      <c r="O59" s="37"/>
      <c r="P59" s="37"/>
      <c r="Q59" s="37"/>
      <c r="R59" s="68"/>
      <c r="S59" s="68"/>
      <c r="T59" s="68"/>
      <c r="U59" s="58"/>
      <c r="V59" s="37"/>
      <c r="W59" s="68"/>
      <c r="X59" s="68"/>
      <c r="Y59" s="37"/>
      <c r="Z59" s="68"/>
      <c r="AA59" s="68"/>
      <c r="AB59" s="37"/>
      <c r="AC59" s="64"/>
      <c r="AD59" s="64"/>
      <c r="AE59" s="26"/>
      <c r="AF59" s="59"/>
      <c r="AG59" s="48"/>
      <c r="AH59" s="37"/>
      <c r="AI59" s="106"/>
      <c r="AJ59" s="37"/>
      <c r="AK59" s="112"/>
      <c r="AL59" s="68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48" x14ac:dyDescent="0.2">
      <c r="A60" s="37"/>
      <c r="B60" s="37"/>
      <c r="C60" s="37"/>
      <c r="D60" s="37"/>
      <c r="E60" s="37"/>
      <c r="F60" s="37"/>
      <c r="G60" s="37"/>
      <c r="L60" s="37"/>
      <c r="M60" s="64"/>
      <c r="N60" s="68"/>
      <c r="O60" s="37"/>
      <c r="P60" s="37"/>
      <c r="Q60" s="37"/>
      <c r="R60" s="68"/>
      <c r="S60" s="68"/>
      <c r="T60" s="68"/>
      <c r="U60" s="58"/>
      <c r="V60" s="37"/>
      <c r="W60" s="68"/>
      <c r="X60" s="68"/>
      <c r="Y60" s="37"/>
      <c r="Z60" s="68"/>
      <c r="AA60" s="68"/>
      <c r="AB60" s="37"/>
      <c r="AC60" s="64"/>
      <c r="AD60" s="64"/>
      <c r="AE60" s="26"/>
      <c r="AF60" s="59"/>
      <c r="AG60" s="48"/>
      <c r="AH60" s="37"/>
      <c r="AI60" s="106"/>
      <c r="AJ60" s="37"/>
      <c r="AK60" s="112"/>
      <c r="AL60" s="68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8" x14ac:dyDescent="0.2">
      <c r="A61" s="37"/>
      <c r="B61" s="37"/>
      <c r="C61" s="37"/>
      <c r="D61" s="37"/>
      <c r="E61" s="37"/>
      <c r="F61" s="37"/>
      <c r="G61" s="37"/>
      <c r="L61" s="37"/>
      <c r="M61" s="64"/>
      <c r="N61" s="68"/>
      <c r="O61" s="37"/>
      <c r="P61" s="37"/>
      <c r="Q61" s="37"/>
      <c r="R61" s="68"/>
      <c r="S61" s="68"/>
      <c r="T61" s="68"/>
      <c r="U61" s="58"/>
      <c r="V61" s="37"/>
      <c r="W61" s="68"/>
      <c r="X61" s="68"/>
      <c r="Y61" s="37"/>
      <c r="Z61" s="68"/>
      <c r="AA61" s="68"/>
      <c r="AB61" s="37"/>
      <c r="AC61" s="64"/>
      <c r="AD61" s="64"/>
      <c r="AE61" s="26"/>
      <c r="AF61" s="59"/>
      <c r="AG61" s="48"/>
      <c r="AH61" s="37"/>
      <c r="AI61" s="106"/>
      <c r="AJ61" s="37"/>
      <c r="AK61" s="112"/>
      <c r="AL61" s="68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48" x14ac:dyDescent="0.2">
      <c r="A62" s="37"/>
      <c r="B62" s="37"/>
      <c r="C62" s="37"/>
      <c r="D62" s="37"/>
      <c r="E62" s="37"/>
      <c r="F62" s="37"/>
      <c r="G62" s="37"/>
      <c r="L62" s="37"/>
      <c r="M62" s="64"/>
      <c r="N62" s="68"/>
      <c r="O62" s="37"/>
      <c r="P62" s="37"/>
      <c r="Q62" s="37"/>
      <c r="R62" s="68"/>
      <c r="S62" s="68"/>
      <c r="T62" s="68"/>
      <c r="U62" s="58"/>
      <c r="V62" s="37"/>
      <c r="W62" s="68"/>
      <c r="X62" s="68"/>
      <c r="Y62" s="37"/>
      <c r="Z62" s="68"/>
      <c r="AA62" s="68"/>
      <c r="AB62" s="37"/>
      <c r="AC62" s="64"/>
      <c r="AD62" s="64"/>
      <c r="AE62" s="26"/>
      <c r="AF62" s="59"/>
      <c r="AG62" s="48"/>
      <c r="AH62" s="37"/>
      <c r="AI62" s="106"/>
      <c r="AJ62" s="37"/>
      <c r="AK62" s="112"/>
      <c r="AL62" s="68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:48" x14ac:dyDescent="0.2">
      <c r="A63" s="37"/>
      <c r="B63" s="37"/>
      <c r="C63" s="37"/>
      <c r="D63" s="37"/>
      <c r="E63" s="37"/>
      <c r="F63" s="37"/>
      <c r="G63" s="37"/>
      <c r="L63" s="37"/>
      <c r="M63" s="64"/>
      <c r="N63" s="68"/>
      <c r="O63" s="37"/>
      <c r="P63" s="37"/>
      <c r="Q63" s="37"/>
      <c r="R63" s="68"/>
      <c r="S63" s="68"/>
      <c r="T63" s="68"/>
      <c r="U63" s="58"/>
      <c r="V63" s="37"/>
      <c r="W63" s="68"/>
      <c r="X63" s="68"/>
      <c r="Y63" s="37"/>
      <c r="Z63" s="68"/>
      <c r="AA63" s="68"/>
      <c r="AB63" s="37"/>
      <c r="AC63" s="64"/>
      <c r="AD63" s="64"/>
      <c r="AE63" s="26"/>
      <c r="AF63" s="59"/>
      <c r="AG63" s="48"/>
      <c r="AH63" s="37"/>
      <c r="AI63" s="106"/>
      <c r="AJ63" s="37"/>
      <c r="AK63" s="112"/>
      <c r="AL63" s="68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8" x14ac:dyDescent="0.2">
      <c r="A64" s="37"/>
      <c r="B64" s="37"/>
      <c r="C64" s="37"/>
      <c r="D64" s="37"/>
      <c r="E64" s="37"/>
      <c r="F64" s="37"/>
      <c r="G64" s="37"/>
      <c r="L64" s="37"/>
      <c r="M64" s="64"/>
      <c r="N64" s="68"/>
      <c r="O64" s="37"/>
      <c r="P64" s="37"/>
      <c r="Q64" s="37"/>
      <c r="R64" s="68"/>
      <c r="S64" s="68"/>
      <c r="T64" s="68"/>
      <c r="U64" s="58"/>
      <c r="V64" s="37"/>
      <c r="W64" s="68"/>
      <c r="X64" s="68"/>
      <c r="Y64" s="37"/>
      <c r="Z64" s="68"/>
      <c r="AA64" s="68"/>
      <c r="AB64" s="37"/>
      <c r="AC64" s="64"/>
      <c r="AD64" s="64"/>
      <c r="AE64" s="26"/>
      <c r="AF64" s="59"/>
      <c r="AG64" s="48"/>
      <c r="AH64" s="37"/>
      <c r="AI64" s="106"/>
      <c r="AJ64" s="37"/>
      <c r="AK64" s="112"/>
      <c r="AL64" s="68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35:48" x14ac:dyDescent="0.2">
      <c r="AI65" s="106"/>
      <c r="AJ65" s="37"/>
      <c r="AK65" s="112"/>
      <c r="AL65" s="68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35:48" x14ac:dyDescent="0.2">
      <c r="AI66" s="106"/>
      <c r="AJ66" s="37"/>
      <c r="AK66" s="112"/>
      <c r="AL66" s="68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35:48" x14ac:dyDescent="0.2">
      <c r="AI67" s="106"/>
      <c r="AJ67" s="37"/>
      <c r="AK67" s="112"/>
      <c r="AL67" s="68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35:48" x14ac:dyDescent="0.2">
      <c r="AI68" s="106"/>
      <c r="AJ68" s="37"/>
      <c r="AK68" s="112"/>
      <c r="AL68" s="68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</sheetData>
  <sheetProtection selectLockedCells="1"/>
  <mergeCells count="30">
    <mergeCell ref="AC6:AC8"/>
    <mergeCell ref="S7:T7"/>
    <mergeCell ref="W7:X7"/>
    <mergeCell ref="Z7:AA7"/>
    <mergeCell ref="N6:N8"/>
    <mergeCell ref="AH6:AH8"/>
    <mergeCell ref="AD6:AD8"/>
    <mergeCell ref="AE6:AE8"/>
    <mergeCell ref="AF6:AF8"/>
    <mergeCell ref="AG6:AG8"/>
    <mergeCell ref="H6:J6"/>
    <mergeCell ref="K6:K8"/>
    <mergeCell ref="H7:H8"/>
    <mergeCell ref="I7:I8"/>
    <mergeCell ref="U7:V7"/>
    <mergeCell ref="F6:F8"/>
    <mergeCell ref="G6:G8"/>
    <mergeCell ref="L6:L8"/>
    <mergeCell ref="O7:P7"/>
    <mergeCell ref="J7:J8"/>
    <mergeCell ref="O6:R6"/>
    <mergeCell ref="R7:R8"/>
    <mergeCell ref="W6:Y6"/>
    <mergeCell ref="Z6:AB6"/>
    <mergeCell ref="A6:A8"/>
    <mergeCell ref="B6:B8"/>
    <mergeCell ref="C6:C8"/>
    <mergeCell ref="D6:D8"/>
    <mergeCell ref="E6:E8"/>
    <mergeCell ref="M6:M8"/>
  </mergeCells>
  <phoneticPr fontId="2" type="noConversion"/>
  <conditionalFormatting sqref="AI9:AI42">
    <cfRule type="cellIs" dxfId="1" priority="1" operator="greaterThan">
      <formula>0</formula>
    </cfRule>
  </conditionalFormatting>
  <printOptions horizontalCentered="1"/>
  <pageMargins left="0.19685039370078741" right="0.19685039370078741" top="0.39370078740157483" bottom="0.39370078740157483" header="0" footer="0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67"/>
  <sheetViews>
    <sheetView workbookViewId="0">
      <selection activeCell="A9" sqref="A9:IV9"/>
    </sheetView>
  </sheetViews>
  <sheetFormatPr defaultColWidth="8.7109375" defaultRowHeight="12.75" x14ac:dyDescent="0.2"/>
  <cols>
    <col min="1" max="1" width="3.85546875" customWidth="1"/>
    <col min="2" max="2" width="9.140625" customWidth="1"/>
    <col min="3" max="3" width="5.42578125" customWidth="1"/>
    <col min="4" max="4" width="21.42578125" customWidth="1"/>
    <col min="5" max="7" width="20.7109375" customWidth="1"/>
    <col min="8" max="11" width="5.42578125" style="100" customWidth="1"/>
    <col min="12" max="12" width="6" customWidth="1"/>
    <col min="13" max="13" width="8.7109375" style="65" customWidth="1"/>
    <col min="14" max="14" width="3.5703125" style="70" customWidth="1"/>
    <col min="15" max="15" width="7.28515625" customWidth="1"/>
    <col min="16" max="16" width="5" customWidth="1"/>
    <col min="17" max="17" width="8.5703125" customWidth="1"/>
    <col min="18" max="18" width="3.5703125" style="70" customWidth="1"/>
    <col min="19" max="20" width="3.140625" style="70" customWidth="1"/>
    <col min="21" max="21" width="6.140625" style="2" customWidth="1"/>
    <col min="22" max="22" width="4.42578125" customWidth="1"/>
    <col min="23" max="24" width="3.140625" style="70" customWidth="1"/>
    <col min="25" max="25" width="4.85546875" customWidth="1"/>
    <col min="26" max="27" width="3.140625" style="70" customWidth="1"/>
    <col min="28" max="28" width="7.28515625" customWidth="1"/>
    <col min="29" max="29" width="9.28515625" style="65" customWidth="1"/>
    <col min="30" max="30" width="8.7109375" style="65" customWidth="1"/>
    <col min="31" max="31" width="8.5703125" style="13" customWidth="1"/>
    <col min="32" max="32" width="8.7109375" style="5" customWidth="1"/>
    <col min="33" max="33" width="8.7109375" style="1" customWidth="1"/>
    <col min="34" max="34" width="8.85546875" customWidth="1"/>
    <col min="35" max="35" width="9.140625" style="104" customWidth="1"/>
    <col min="36" max="36" width="8.28515625" customWidth="1"/>
    <col min="37" max="37" width="9.140625" style="113" customWidth="1"/>
    <col min="38" max="38" width="9.140625" style="70" customWidth="1"/>
  </cols>
  <sheetData>
    <row r="1" spans="1:48" s="43" customFormat="1" ht="18.75" x14ac:dyDescent="0.3">
      <c r="A1" s="44" t="str">
        <f>Osnovni_podatki!B7</f>
        <v>GZ MORAVČE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GZ MENGEŠ ORJENTACIJA</v>
      </c>
      <c r="M1" s="62"/>
      <c r="N1" s="66"/>
      <c r="P1" s="45"/>
      <c r="Q1" s="45"/>
      <c r="R1" s="66"/>
      <c r="S1" s="66"/>
      <c r="T1" s="66"/>
      <c r="U1" s="45"/>
      <c r="V1" s="45"/>
      <c r="W1" s="66"/>
      <c r="X1" s="66"/>
      <c r="Y1" s="45"/>
      <c r="Z1" s="66"/>
      <c r="AA1" s="66"/>
      <c r="AB1" s="45"/>
      <c r="AC1" s="62"/>
      <c r="AD1" s="62"/>
      <c r="AE1" s="46"/>
      <c r="AF1" s="46"/>
      <c r="AG1" s="46"/>
      <c r="AH1" s="47" t="str">
        <f>Osnovni_podatki!B8&amp;", "&amp;TEXT(Osnovni_podatki!B9,"dd. mmmm yyyy")</f>
        <v>PEČE PRI MORAVČAH, 09. maj 2015</v>
      </c>
      <c r="AI1" s="46"/>
      <c r="AJ1" s="46"/>
      <c r="AK1" s="110"/>
      <c r="AL1" s="114"/>
    </row>
    <row r="2" spans="1:48" s="1" customFormat="1" ht="18.75" x14ac:dyDescent="0.3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63"/>
      <c r="N2" s="67"/>
      <c r="O2" s="50"/>
      <c r="P2" s="51"/>
      <c r="Q2" s="51"/>
      <c r="R2" s="67"/>
      <c r="S2" s="67"/>
      <c r="T2" s="67"/>
      <c r="U2" s="53"/>
      <c r="V2" s="54"/>
      <c r="W2" s="67"/>
      <c r="X2" s="67"/>
      <c r="Y2" s="50"/>
      <c r="Z2" s="67"/>
      <c r="AA2" s="67"/>
      <c r="AB2" s="50"/>
      <c r="AC2" s="63"/>
      <c r="AD2" s="63"/>
      <c r="AE2" s="52"/>
      <c r="AF2" s="48"/>
      <c r="AG2" s="55"/>
      <c r="AH2" s="55"/>
      <c r="AI2" s="46"/>
      <c r="AJ2" s="48"/>
      <c r="AK2" s="111"/>
      <c r="AL2" s="67"/>
      <c r="AM2" s="4"/>
      <c r="AN2" s="4"/>
    </row>
    <row r="3" spans="1:48" ht="18.75" x14ac:dyDescent="0.3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64"/>
      <c r="N3" s="68"/>
      <c r="O3" s="56"/>
      <c r="P3" s="56"/>
      <c r="Q3" s="56"/>
      <c r="R3" s="68"/>
      <c r="S3" s="68"/>
      <c r="T3" s="68"/>
      <c r="U3" s="56"/>
      <c r="V3" s="37"/>
      <c r="W3" s="68"/>
      <c r="X3" s="68"/>
      <c r="Y3" s="37"/>
      <c r="Z3" s="68"/>
      <c r="AA3" s="68"/>
      <c r="AB3" s="37"/>
      <c r="AC3" s="64"/>
      <c r="AD3" s="64"/>
      <c r="AE3" s="27"/>
      <c r="AF3" s="48"/>
      <c r="AG3" s="48"/>
      <c r="AH3" s="37"/>
      <c r="AI3" s="46"/>
      <c r="AJ3" s="37"/>
      <c r="AK3" s="112"/>
      <c r="AL3" s="68"/>
      <c r="AM3" s="3"/>
      <c r="AN3" s="3"/>
    </row>
    <row r="4" spans="1:48" ht="18" customHeight="1" x14ac:dyDescent="0.3">
      <c r="A4" s="37"/>
      <c r="B4" s="37"/>
      <c r="C4" s="37"/>
      <c r="D4" s="60" t="s">
        <v>65</v>
      </c>
      <c r="E4" s="37"/>
      <c r="F4" s="37"/>
      <c r="G4" s="37"/>
      <c r="H4" s="56"/>
      <c r="I4" s="56"/>
      <c r="J4" s="56"/>
      <c r="K4" s="56"/>
      <c r="L4" s="56"/>
      <c r="M4" s="64"/>
      <c r="N4" s="68"/>
      <c r="O4" s="37"/>
      <c r="P4" s="37"/>
      <c r="Q4" s="37"/>
      <c r="R4" s="68"/>
      <c r="S4" s="68"/>
      <c r="T4" s="68"/>
      <c r="U4" s="37"/>
      <c r="V4" s="37"/>
      <c r="W4" s="68"/>
      <c r="X4" s="68"/>
      <c r="Y4" s="37"/>
      <c r="Z4" s="68"/>
      <c r="AA4" s="68"/>
      <c r="AB4" s="37"/>
      <c r="AC4" s="64"/>
      <c r="AD4" s="63"/>
      <c r="AE4" s="48"/>
      <c r="AF4" s="48"/>
      <c r="AG4" s="48"/>
      <c r="AH4" s="48"/>
      <c r="AI4" s="46"/>
      <c r="AJ4" s="37"/>
      <c r="AK4" s="112"/>
      <c r="AL4" s="68"/>
      <c r="AM4" s="3"/>
      <c r="AN4" s="3"/>
    </row>
    <row r="5" spans="1:48" ht="18" customHeight="1" x14ac:dyDescent="0.3">
      <c r="A5" s="3"/>
      <c r="B5" s="3"/>
      <c r="C5" s="3"/>
      <c r="D5" s="3"/>
      <c r="E5" s="3"/>
      <c r="F5" s="3"/>
      <c r="G5" s="3"/>
      <c r="H5" s="56"/>
      <c r="I5" s="56"/>
      <c r="J5" s="56"/>
      <c r="K5" s="56"/>
      <c r="L5" s="56"/>
      <c r="M5" s="64"/>
      <c r="N5" s="68"/>
      <c r="O5" s="3"/>
      <c r="P5" s="3"/>
      <c r="Q5" s="3"/>
      <c r="R5" s="68"/>
      <c r="S5" s="68"/>
      <c r="T5" s="68"/>
      <c r="U5" s="3"/>
      <c r="V5" s="3"/>
      <c r="W5" s="68"/>
      <c r="X5" s="68"/>
      <c r="Y5" s="3"/>
      <c r="Z5" s="68"/>
      <c r="AA5" s="68"/>
      <c r="AB5" s="3"/>
      <c r="AD5" s="63"/>
      <c r="AE5" s="4"/>
      <c r="AF5" s="4"/>
      <c r="AG5" s="4"/>
      <c r="AH5" s="4"/>
      <c r="AI5" s="46"/>
      <c r="AJ5" s="3"/>
      <c r="AK5" s="112"/>
      <c r="AL5" s="68"/>
      <c r="AM5" s="3"/>
      <c r="AN5" s="3"/>
    </row>
    <row r="6" spans="1:48" ht="18" customHeight="1" x14ac:dyDescent="0.3">
      <c r="A6" s="128" t="s">
        <v>16</v>
      </c>
      <c r="B6" s="128" t="s">
        <v>15</v>
      </c>
      <c r="C6" s="128" t="s">
        <v>38</v>
      </c>
      <c r="D6" s="128" t="s">
        <v>4</v>
      </c>
      <c r="E6" s="128" t="s">
        <v>20</v>
      </c>
      <c r="F6" s="128" t="s">
        <v>32</v>
      </c>
      <c r="G6" s="128" t="s">
        <v>33</v>
      </c>
      <c r="H6" s="132" t="s">
        <v>52</v>
      </c>
      <c r="I6" s="133"/>
      <c r="J6" s="134"/>
      <c r="K6" s="128" t="s">
        <v>53</v>
      </c>
      <c r="L6" s="139" t="s">
        <v>34</v>
      </c>
      <c r="M6" s="129" t="s">
        <v>17</v>
      </c>
      <c r="N6" s="143" t="s">
        <v>46</v>
      </c>
      <c r="O6" s="117" t="s">
        <v>6</v>
      </c>
      <c r="P6" s="118"/>
      <c r="Q6" s="118"/>
      <c r="R6" s="119"/>
      <c r="S6" s="61"/>
      <c r="T6" s="69"/>
      <c r="U6" s="102" t="s">
        <v>5</v>
      </c>
      <c r="V6" s="103"/>
      <c r="W6" s="122" t="s">
        <v>58</v>
      </c>
      <c r="X6" s="123"/>
      <c r="Y6" s="124"/>
      <c r="Z6" s="125" t="s">
        <v>2</v>
      </c>
      <c r="AA6" s="126"/>
      <c r="AB6" s="127"/>
      <c r="AC6" s="129" t="s">
        <v>36</v>
      </c>
      <c r="AD6" s="147" t="s">
        <v>42</v>
      </c>
      <c r="AE6" s="148" t="s">
        <v>19</v>
      </c>
      <c r="AF6" s="148" t="s">
        <v>18</v>
      </c>
      <c r="AG6" s="148" t="s">
        <v>21</v>
      </c>
      <c r="AH6" s="146" t="s">
        <v>3</v>
      </c>
      <c r="AI6" s="46"/>
      <c r="AJ6" s="3"/>
      <c r="AK6" s="112"/>
      <c r="AL6" s="68"/>
      <c r="AM6" s="3"/>
      <c r="AN6" s="3"/>
    </row>
    <row r="7" spans="1:48" ht="49.5" customHeight="1" x14ac:dyDescent="0.3">
      <c r="A7" s="128"/>
      <c r="B7" s="128"/>
      <c r="C7" s="128"/>
      <c r="D7" s="128"/>
      <c r="E7" s="128"/>
      <c r="F7" s="128"/>
      <c r="G7" s="128"/>
      <c r="H7" s="135" t="s">
        <v>54</v>
      </c>
      <c r="I7" s="135" t="s">
        <v>55</v>
      </c>
      <c r="J7" s="135" t="s">
        <v>56</v>
      </c>
      <c r="K7" s="128"/>
      <c r="L7" s="140"/>
      <c r="M7" s="130"/>
      <c r="N7" s="144"/>
      <c r="O7" s="142" t="s">
        <v>64</v>
      </c>
      <c r="P7" s="137"/>
      <c r="Q7" s="79" t="s">
        <v>63</v>
      </c>
      <c r="R7" s="120" t="s">
        <v>59</v>
      </c>
      <c r="S7" s="142" t="s">
        <v>43</v>
      </c>
      <c r="T7" s="137"/>
      <c r="U7" s="137" t="s">
        <v>9</v>
      </c>
      <c r="V7" s="138"/>
      <c r="W7" s="142" t="s">
        <v>43</v>
      </c>
      <c r="X7" s="137"/>
      <c r="Y7" s="101" t="s">
        <v>57</v>
      </c>
      <c r="Z7" s="142" t="s">
        <v>43</v>
      </c>
      <c r="AA7" s="137"/>
      <c r="AB7" s="77" t="s">
        <v>35</v>
      </c>
      <c r="AC7" s="130"/>
      <c r="AD7" s="147"/>
      <c r="AE7" s="148"/>
      <c r="AF7" s="148"/>
      <c r="AG7" s="148"/>
      <c r="AH7" s="146"/>
      <c r="AI7" s="46"/>
      <c r="AJ7" s="3"/>
      <c r="AK7" s="112"/>
      <c r="AL7" s="68"/>
      <c r="AM7" s="3"/>
      <c r="AN7" s="3"/>
    </row>
    <row r="8" spans="1:48" ht="15" customHeight="1" x14ac:dyDescent="0.3">
      <c r="A8" s="128"/>
      <c r="B8" s="128"/>
      <c r="C8" s="128"/>
      <c r="D8" s="128"/>
      <c r="E8" s="128"/>
      <c r="F8" s="128"/>
      <c r="G8" s="128"/>
      <c r="H8" s="136"/>
      <c r="I8" s="136"/>
      <c r="J8" s="136"/>
      <c r="K8" s="128"/>
      <c r="L8" s="141"/>
      <c r="M8" s="131"/>
      <c r="N8" s="145"/>
      <c r="O8" s="33" t="s">
        <v>8</v>
      </c>
      <c r="P8" s="71" t="s">
        <v>7</v>
      </c>
      <c r="Q8" s="71"/>
      <c r="R8" s="121"/>
      <c r="S8" s="72" t="s">
        <v>44</v>
      </c>
      <c r="T8" s="73" t="s">
        <v>45</v>
      </c>
      <c r="U8" s="71" t="s">
        <v>8</v>
      </c>
      <c r="V8" s="34" t="s">
        <v>7</v>
      </c>
      <c r="W8" s="72" t="s">
        <v>44</v>
      </c>
      <c r="X8" s="73" t="s">
        <v>45</v>
      </c>
      <c r="Y8" s="34" t="s">
        <v>7</v>
      </c>
      <c r="Z8" s="72" t="s">
        <v>44</v>
      </c>
      <c r="AA8" s="73" t="s">
        <v>45</v>
      </c>
      <c r="AB8" s="34" t="s">
        <v>7</v>
      </c>
      <c r="AC8" s="131"/>
      <c r="AD8" s="147"/>
      <c r="AE8" s="148"/>
      <c r="AF8" s="148"/>
      <c r="AG8" s="148"/>
      <c r="AH8" s="146"/>
      <c r="AI8" s="46"/>
      <c r="AJ8" s="37"/>
      <c r="AK8" s="112"/>
      <c r="AL8" s="68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x14ac:dyDescent="0.2">
      <c r="A9" s="28">
        <v>2</v>
      </c>
      <c r="B9" s="31"/>
      <c r="C9" s="17"/>
      <c r="D9" s="18"/>
      <c r="E9" s="21"/>
      <c r="F9" s="21"/>
      <c r="G9" s="21"/>
      <c r="H9" s="96"/>
      <c r="I9" s="96"/>
      <c r="J9" s="96"/>
      <c r="K9" s="97" t="e">
        <f>VLOOKUP(H9,Letnice!$A$2:$B$7,2,FALSE)+VLOOKUP(I9,Letnice!$A$2:$B$7,2,FALSE)+VLOOKUP(J9,Letnice!$A$2:$B$7,2,FALSE)</f>
        <v>#N/A</v>
      </c>
      <c r="L9" s="98" t="e">
        <f>VLOOKUP(K9,Letnice!$A$16:$B$28,2,FALSE)</f>
        <v>#N/A</v>
      </c>
      <c r="M9" s="25"/>
      <c r="N9" s="78"/>
      <c r="O9" s="24"/>
      <c r="P9" s="11"/>
      <c r="Q9" s="25"/>
      <c r="R9" s="78">
        <f t="shared" ref="R9:R41" si="0">IF(HOUR(Q9-AC9)*60+MINUTE(Q9-AC9)&lt;=10,0,(HOUR(Q9-AC9)*60+MINUTE(Q9-AC9))-10)</f>
        <v>0</v>
      </c>
      <c r="S9" s="74"/>
      <c r="T9" s="75"/>
      <c r="U9" s="24"/>
      <c r="V9" s="11"/>
      <c r="W9" s="74"/>
      <c r="X9" s="75"/>
      <c r="Y9" s="11"/>
      <c r="Z9" s="74"/>
      <c r="AA9" s="75"/>
      <c r="AB9" s="11"/>
      <c r="AC9" s="25"/>
      <c r="AD9" s="25">
        <f t="shared" ref="AD9:AD41" si="1">TIME(,S9+W9+Z9,X9+T9+AA9)</f>
        <v>0</v>
      </c>
      <c r="AE9" s="15">
        <f t="shared" ref="AE9:AE41" si="2">AC9-M9-AD9</f>
        <v>0</v>
      </c>
      <c r="AF9" s="29">
        <f t="shared" ref="AF9:AF41" si="3">((((HOUR(AE9))*3600)+((MINUTE(AE9))*60)+(SECOND(AE9)))*2)/60</f>
        <v>0</v>
      </c>
      <c r="AG9" s="29">
        <f t="shared" ref="AG9:AG41" si="4">O9+P9+U9+V9+Y9+AB9+AF9+N9+R9</f>
        <v>0</v>
      </c>
      <c r="AH9" s="7" t="e">
        <f t="shared" ref="AH9:AH41" si="5">L9-AG9</f>
        <v>#N/A</v>
      </c>
      <c r="AI9" s="105"/>
      <c r="AJ9" s="109"/>
      <c r="AK9" s="112"/>
      <c r="AL9" s="68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x14ac:dyDescent="0.2">
      <c r="A10" s="28">
        <v>3</v>
      </c>
      <c r="B10" s="31"/>
      <c r="C10" s="17"/>
      <c r="D10" s="18"/>
      <c r="E10" s="21"/>
      <c r="F10" s="21"/>
      <c r="G10" s="21"/>
      <c r="H10" s="96"/>
      <c r="I10" s="96"/>
      <c r="J10" s="96"/>
      <c r="K10" s="97" t="e">
        <f>VLOOKUP(H10,Letnice!$A$2:$B$7,2,FALSE)+VLOOKUP(I10,Letnice!$A$2:$B$7,2,FALSE)+VLOOKUP(J10,Letnice!$A$2:$B$7,2,FALSE)</f>
        <v>#N/A</v>
      </c>
      <c r="L10" s="98" t="e">
        <f>VLOOKUP(K10,Letnice!$A$16:$B$28,2,FALSE)</f>
        <v>#N/A</v>
      </c>
      <c r="M10" s="25"/>
      <c r="N10" s="78"/>
      <c r="O10" s="24"/>
      <c r="P10" s="11"/>
      <c r="Q10" s="25"/>
      <c r="R10" s="78">
        <f t="shared" si="0"/>
        <v>0</v>
      </c>
      <c r="S10" s="74"/>
      <c r="T10" s="75"/>
      <c r="U10" s="24"/>
      <c r="V10" s="11"/>
      <c r="W10" s="74"/>
      <c r="X10" s="75"/>
      <c r="Y10" s="11"/>
      <c r="Z10" s="74"/>
      <c r="AA10" s="75"/>
      <c r="AB10" s="11"/>
      <c r="AC10" s="25"/>
      <c r="AD10" s="25">
        <f t="shared" si="1"/>
        <v>0</v>
      </c>
      <c r="AE10" s="15">
        <f t="shared" si="2"/>
        <v>0</v>
      </c>
      <c r="AF10" s="29">
        <f t="shared" si="3"/>
        <v>0</v>
      </c>
      <c r="AG10" s="29">
        <f t="shared" si="4"/>
        <v>0</v>
      </c>
      <c r="AH10" s="7" t="e">
        <f t="shared" si="5"/>
        <v>#N/A</v>
      </c>
      <c r="AI10" s="105"/>
      <c r="AJ10" s="109"/>
      <c r="AK10" s="112"/>
      <c r="AL10" s="68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x14ac:dyDescent="0.2">
      <c r="A11" s="28">
        <v>4</v>
      </c>
      <c r="B11" s="31"/>
      <c r="C11" s="17"/>
      <c r="D11" s="18"/>
      <c r="E11" s="21"/>
      <c r="F11" s="21"/>
      <c r="G11" s="21"/>
      <c r="H11" s="96"/>
      <c r="I11" s="96"/>
      <c r="J11" s="96"/>
      <c r="K11" s="97" t="e">
        <f>VLOOKUP(H11,Letnice!$A$2:$B$7,2,FALSE)+VLOOKUP(I11,Letnice!$A$2:$B$7,2,FALSE)+VLOOKUP(J11,Letnice!$A$2:$B$7,2,FALSE)</f>
        <v>#N/A</v>
      </c>
      <c r="L11" s="98" t="e">
        <f>VLOOKUP(K11,Letnice!$A$16:$B$28,2,FALSE)</f>
        <v>#N/A</v>
      </c>
      <c r="M11" s="25"/>
      <c r="N11" s="78"/>
      <c r="O11" s="24"/>
      <c r="P11" s="11"/>
      <c r="Q11" s="25"/>
      <c r="R11" s="78">
        <f t="shared" si="0"/>
        <v>0</v>
      </c>
      <c r="S11" s="74"/>
      <c r="T11" s="75"/>
      <c r="U11" s="24"/>
      <c r="V11" s="11"/>
      <c r="W11" s="74"/>
      <c r="X11" s="75"/>
      <c r="Y11" s="11"/>
      <c r="Z11" s="74"/>
      <c r="AA11" s="75"/>
      <c r="AB11" s="11"/>
      <c r="AC11" s="25"/>
      <c r="AD11" s="25">
        <f t="shared" si="1"/>
        <v>0</v>
      </c>
      <c r="AE11" s="15">
        <f t="shared" si="2"/>
        <v>0</v>
      </c>
      <c r="AF11" s="29">
        <f t="shared" si="3"/>
        <v>0</v>
      </c>
      <c r="AG11" s="29">
        <f t="shared" si="4"/>
        <v>0</v>
      </c>
      <c r="AH11" s="7" t="e">
        <f t="shared" si="5"/>
        <v>#N/A</v>
      </c>
      <c r="AI11" s="105"/>
      <c r="AJ11" s="109"/>
      <c r="AK11" s="112"/>
      <c r="AL11" s="68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x14ac:dyDescent="0.2">
      <c r="A12" s="28">
        <v>5</v>
      </c>
      <c r="B12" s="31"/>
      <c r="C12" s="17"/>
      <c r="D12" s="18"/>
      <c r="E12" s="21"/>
      <c r="F12" s="21"/>
      <c r="G12" s="21"/>
      <c r="H12" s="96"/>
      <c r="I12" s="96"/>
      <c r="J12" s="96"/>
      <c r="K12" s="97" t="e">
        <f>VLOOKUP(H12,Letnice!$A$2:$B$7,2,FALSE)+VLOOKUP(I12,Letnice!$A$2:$B$7,2,FALSE)+VLOOKUP(J12,Letnice!$A$2:$B$7,2,FALSE)</f>
        <v>#N/A</v>
      </c>
      <c r="L12" s="98" t="e">
        <f>VLOOKUP(K12,Letnice!$A$16:$B$28,2,FALSE)</f>
        <v>#N/A</v>
      </c>
      <c r="M12" s="25"/>
      <c r="N12" s="78"/>
      <c r="O12" s="24"/>
      <c r="P12" s="11"/>
      <c r="Q12" s="25"/>
      <c r="R12" s="78">
        <f t="shared" si="0"/>
        <v>0</v>
      </c>
      <c r="S12" s="74"/>
      <c r="T12" s="75"/>
      <c r="U12" s="24"/>
      <c r="V12" s="11"/>
      <c r="W12" s="74"/>
      <c r="X12" s="75"/>
      <c r="Y12" s="11"/>
      <c r="Z12" s="74"/>
      <c r="AA12" s="75"/>
      <c r="AB12" s="11"/>
      <c r="AC12" s="25"/>
      <c r="AD12" s="25">
        <f t="shared" si="1"/>
        <v>0</v>
      </c>
      <c r="AE12" s="15">
        <f t="shared" si="2"/>
        <v>0</v>
      </c>
      <c r="AF12" s="29">
        <f t="shared" si="3"/>
        <v>0</v>
      </c>
      <c r="AG12" s="29">
        <f t="shared" si="4"/>
        <v>0</v>
      </c>
      <c r="AH12" s="7" t="e">
        <f t="shared" si="5"/>
        <v>#N/A</v>
      </c>
      <c r="AI12" s="105"/>
      <c r="AJ12" s="109"/>
      <c r="AK12" s="112"/>
      <c r="AL12" s="68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x14ac:dyDescent="0.2">
      <c r="A13" s="28">
        <v>6</v>
      </c>
      <c r="B13" s="31"/>
      <c r="C13" s="17"/>
      <c r="D13" s="18"/>
      <c r="E13" s="21"/>
      <c r="F13" s="21"/>
      <c r="G13" s="21"/>
      <c r="H13" s="96"/>
      <c r="I13" s="96"/>
      <c r="J13" s="96"/>
      <c r="K13" s="97" t="e">
        <f>VLOOKUP(H13,Letnice!$A$2:$B$7,2,FALSE)+VLOOKUP(I13,Letnice!$A$2:$B$7,2,FALSE)+VLOOKUP(J13,Letnice!$A$2:$B$7,2,FALSE)</f>
        <v>#N/A</v>
      </c>
      <c r="L13" s="98" t="e">
        <f>VLOOKUP(K13,Letnice!$A$16:$B$28,2,FALSE)</f>
        <v>#N/A</v>
      </c>
      <c r="M13" s="25"/>
      <c r="N13" s="78"/>
      <c r="O13" s="24"/>
      <c r="P13" s="11"/>
      <c r="Q13" s="25"/>
      <c r="R13" s="78">
        <f t="shared" si="0"/>
        <v>0</v>
      </c>
      <c r="S13" s="74"/>
      <c r="T13" s="75"/>
      <c r="U13" s="24"/>
      <c r="V13" s="11"/>
      <c r="W13" s="74"/>
      <c r="X13" s="75"/>
      <c r="Y13" s="11"/>
      <c r="Z13" s="74"/>
      <c r="AA13" s="75"/>
      <c r="AB13" s="11"/>
      <c r="AC13" s="25"/>
      <c r="AD13" s="25">
        <f t="shared" si="1"/>
        <v>0</v>
      </c>
      <c r="AE13" s="15">
        <f t="shared" si="2"/>
        <v>0</v>
      </c>
      <c r="AF13" s="29">
        <f t="shared" si="3"/>
        <v>0</v>
      </c>
      <c r="AG13" s="29">
        <f t="shared" si="4"/>
        <v>0</v>
      </c>
      <c r="AH13" s="7" t="e">
        <f t="shared" si="5"/>
        <v>#N/A</v>
      </c>
      <c r="AI13" s="105"/>
      <c r="AJ13" s="109"/>
      <c r="AK13" s="112"/>
      <c r="AL13" s="68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x14ac:dyDescent="0.2">
      <c r="A14" s="28">
        <v>7</v>
      </c>
      <c r="B14" s="31"/>
      <c r="C14" s="17"/>
      <c r="D14" s="18"/>
      <c r="E14" s="21"/>
      <c r="F14" s="21"/>
      <c r="G14" s="21"/>
      <c r="H14" s="96"/>
      <c r="I14" s="96"/>
      <c r="J14" s="96"/>
      <c r="K14" s="97" t="e">
        <f>VLOOKUP(H14,Letnice!$A$2:$B$7,2,FALSE)+VLOOKUP(I14,Letnice!$A$2:$B$7,2,FALSE)+VLOOKUP(J14,Letnice!$A$2:$B$7,2,FALSE)</f>
        <v>#N/A</v>
      </c>
      <c r="L14" s="98" t="e">
        <f>VLOOKUP(K14,Letnice!$A$16:$B$28,2,FALSE)</f>
        <v>#N/A</v>
      </c>
      <c r="M14" s="25"/>
      <c r="N14" s="78"/>
      <c r="O14" s="24"/>
      <c r="P14" s="11"/>
      <c r="Q14" s="25"/>
      <c r="R14" s="78">
        <f t="shared" si="0"/>
        <v>0</v>
      </c>
      <c r="S14" s="74"/>
      <c r="T14" s="75"/>
      <c r="U14" s="24"/>
      <c r="V14" s="11"/>
      <c r="W14" s="74"/>
      <c r="X14" s="75"/>
      <c r="Y14" s="11"/>
      <c r="Z14" s="74"/>
      <c r="AA14" s="75"/>
      <c r="AB14" s="11"/>
      <c r="AC14" s="25"/>
      <c r="AD14" s="25">
        <f t="shared" si="1"/>
        <v>0</v>
      </c>
      <c r="AE14" s="15">
        <f t="shared" si="2"/>
        <v>0</v>
      </c>
      <c r="AF14" s="29">
        <f t="shared" si="3"/>
        <v>0</v>
      </c>
      <c r="AG14" s="29">
        <f t="shared" si="4"/>
        <v>0</v>
      </c>
      <c r="AH14" s="7" t="e">
        <f t="shared" si="5"/>
        <v>#N/A</v>
      </c>
      <c r="AI14" s="105"/>
      <c r="AJ14" s="109"/>
      <c r="AK14" s="112"/>
      <c r="AL14" s="68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x14ac:dyDescent="0.2">
      <c r="A15" s="28">
        <v>8</v>
      </c>
      <c r="B15" s="31"/>
      <c r="C15" s="17"/>
      <c r="D15" s="18"/>
      <c r="E15" s="21"/>
      <c r="F15" s="21"/>
      <c r="G15" s="21"/>
      <c r="H15" s="96"/>
      <c r="I15" s="96"/>
      <c r="J15" s="96"/>
      <c r="K15" s="97" t="e">
        <f>VLOOKUP(H15,Letnice!$A$2:$B$7,2,FALSE)+VLOOKUP(I15,Letnice!$A$2:$B$7,2,FALSE)+VLOOKUP(J15,Letnice!$A$2:$B$7,2,FALSE)</f>
        <v>#N/A</v>
      </c>
      <c r="L15" s="98" t="e">
        <f>VLOOKUP(K15,Letnice!$A$16:$B$28,2,FALSE)</f>
        <v>#N/A</v>
      </c>
      <c r="M15" s="25"/>
      <c r="N15" s="78"/>
      <c r="O15" s="24"/>
      <c r="P15" s="11"/>
      <c r="Q15" s="25"/>
      <c r="R15" s="78">
        <f t="shared" si="0"/>
        <v>0</v>
      </c>
      <c r="S15" s="74"/>
      <c r="T15" s="75"/>
      <c r="U15" s="24"/>
      <c r="V15" s="11"/>
      <c r="W15" s="74"/>
      <c r="X15" s="75"/>
      <c r="Y15" s="11"/>
      <c r="Z15" s="74"/>
      <c r="AA15" s="75"/>
      <c r="AB15" s="11"/>
      <c r="AC15" s="25"/>
      <c r="AD15" s="25">
        <f t="shared" si="1"/>
        <v>0</v>
      </c>
      <c r="AE15" s="15">
        <f t="shared" si="2"/>
        <v>0</v>
      </c>
      <c r="AF15" s="29">
        <f t="shared" si="3"/>
        <v>0</v>
      </c>
      <c r="AG15" s="29">
        <f t="shared" si="4"/>
        <v>0</v>
      </c>
      <c r="AH15" s="7" t="e">
        <f t="shared" si="5"/>
        <v>#N/A</v>
      </c>
      <c r="AI15" s="105"/>
      <c r="AJ15" s="109"/>
      <c r="AK15" s="112"/>
      <c r="AL15" s="68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x14ac:dyDescent="0.2">
      <c r="A16" s="28">
        <v>9</v>
      </c>
      <c r="B16" s="31"/>
      <c r="C16" s="17"/>
      <c r="D16" s="18"/>
      <c r="E16" s="21"/>
      <c r="F16" s="21"/>
      <c r="G16" s="21"/>
      <c r="H16" s="96"/>
      <c r="I16" s="96"/>
      <c r="J16" s="96"/>
      <c r="K16" s="97" t="e">
        <f>VLOOKUP(H16,Letnice!$A$2:$B$7,2,FALSE)+VLOOKUP(I16,Letnice!$A$2:$B$7,2,FALSE)+VLOOKUP(J16,Letnice!$A$2:$B$7,2,FALSE)</f>
        <v>#N/A</v>
      </c>
      <c r="L16" s="98" t="e">
        <f>VLOOKUP(K16,Letnice!$A$16:$B$28,2,FALSE)</f>
        <v>#N/A</v>
      </c>
      <c r="M16" s="25"/>
      <c r="N16" s="78"/>
      <c r="O16" s="24"/>
      <c r="P16" s="11"/>
      <c r="Q16" s="25"/>
      <c r="R16" s="78">
        <f t="shared" si="0"/>
        <v>0</v>
      </c>
      <c r="S16" s="74"/>
      <c r="T16" s="75"/>
      <c r="U16" s="24"/>
      <c r="V16" s="11"/>
      <c r="W16" s="74"/>
      <c r="X16" s="75"/>
      <c r="Y16" s="11"/>
      <c r="Z16" s="74"/>
      <c r="AA16" s="75"/>
      <c r="AB16" s="11"/>
      <c r="AC16" s="25"/>
      <c r="AD16" s="25">
        <f t="shared" si="1"/>
        <v>0</v>
      </c>
      <c r="AE16" s="15">
        <f t="shared" si="2"/>
        <v>0</v>
      </c>
      <c r="AF16" s="29">
        <f t="shared" si="3"/>
        <v>0</v>
      </c>
      <c r="AG16" s="29">
        <f t="shared" si="4"/>
        <v>0</v>
      </c>
      <c r="AH16" s="7" t="e">
        <f t="shared" si="5"/>
        <v>#N/A</v>
      </c>
      <c r="AI16" s="105"/>
      <c r="AJ16" s="109"/>
      <c r="AK16" s="112"/>
      <c r="AL16" s="68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x14ac:dyDescent="0.2">
      <c r="A17" s="28">
        <v>10</v>
      </c>
      <c r="B17" s="31"/>
      <c r="C17" s="17"/>
      <c r="D17" s="18"/>
      <c r="E17" s="21"/>
      <c r="F17" s="21"/>
      <c r="G17" s="21"/>
      <c r="H17" s="96"/>
      <c r="I17" s="96"/>
      <c r="J17" s="96"/>
      <c r="K17" s="97" t="e">
        <f>VLOOKUP(H17,Letnice!$A$2:$B$7,2,FALSE)+VLOOKUP(I17,Letnice!$A$2:$B$7,2,FALSE)+VLOOKUP(J17,Letnice!$A$2:$B$7,2,FALSE)</f>
        <v>#N/A</v>
      </c>
      <c r="L17" s="98" t="e">
        <f>VLOOKUP(K17,Letnice!$A$16:$B$28,2,FALSE)</f>
        <v>#N/A</v>
      </c>
      <c r="M17" s="25"/>
      <c r="N17" s="78"/>
      <c r="O17" s="24"/>
      <c r="P17" s="11"/>
      <c r="Q17" s="25"/>
      <c r="R17" s="78">
        <f t="shared" si="0"/>
        <v>0</v>
      </c>
      <c r="S17" s="74"/>
      <c r="T17" s="75"/>
      <c r="U17" s="24"/>
      <c r="V17" s="11"/>
      <c r="W17" s="74"/>
      <c r="X17" s="75"/>
      <c r="Y17" s="11"/>
      <c r="Z17" s="74"/>
      <c r="AA17" s="75"/>
      <c r="AB17" s="11"/>
      <c r="AC17" s="25"/>
      <c r="AD17" s="25">
        <f t="shared" si="1"/>
        <v>0</v>
      </c>
      <c r="AE17" s="15">
        <f t="shared" si="2"/>
        <v>0</v>
      </c>
      <c r="AF17" s="29">
        <f t="shared" si="3"/>
        <v>0</v>
      </c>
      <c r="AG17" s="29">
        <f t="shared" si="4"/>
        <v>0</v>
      </c>
      <c r="AH17" s="7" t="e">
        <f t="shared" si="5"/>
        <v>#N/A</v>
      </c>
      <c r="AI17" s="105"/>
      <c r="AJ17" s="109"/>
      <c r="AK17" s="112"/>
      <c r="AL17" s="68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x14ac:dyDescent="0.2">
      <c r="A18" s="28">
        <v>11</v>
      </c>
      <c r="B18" s="31"/>
      <c r="C18" s="17"/>
      <c r="D18" s="18"/>
      <c r="E18" s="21"/>
      <c r="F18" s="21"/>
      <c r="G18" s="21"/>
      <c r="H18" s="96"/>
      <c r="I18" s="96"/>
      <c r="J18" s="96"/>
      <c r="K18" s="97" t="e">
        <f>VLOOKUP(H18,Letnice!$A$2:$B$7,2,FALSE)+VLOOKUP(I18,Letnice!$A$2:$B$7,2,FALSE)+VLOOKUP(J18,Letnice!$A$2:$B$7,2,FALSE)</f>
        <v>#N/A</v>
      </c>
      <c r="L18" s="98" t="e">
        <f>VLOOKUP(K18,Letnice!$A$16:$B$28,2,FALSE)</f>
        <v>#N/A</v>
      </c>
      <c r="M18" s="25"/>
      <c r="N18" s="78"/>
      <c r="O18" s="24"/>
      <c r="P18" s="11"/>
      <c r="Q18" s="25"/>
      <c r="R18" s="78">
        <f t="shared" si="0"/>
        <v>0</v>
      </c>
      <c r="S18" s="74"/>
      <c r="T18" s="75"/>
      <c r="U18" s="24"/>
      <c r="V18" s="11"/>
      <c r="W18" s="74"/>
      <c r="X18" s="75"/>
      <c r="Y18" s="11"/>
      <c r="Z18" s="74"/>
      <c r="AA18" s="75"/>
      <c r="AB18" s="11"/>
      <c r="AC18" s="25"/>
      <c r="AD18" s="25">
        <f t="shared" si="1"/>
        <v>0</v>
      </c>
      <c r="AE18" s="15">
        <f t="shared" si="2"/>
        <v>0</v>
      </c>
      <c r="AF18" s="29">
        <f t="shared" si="3"/>
        <v>0</v>
      </c>
      <c r="AG18" s="29">
        <f t="shared" si="4"/>
        <v>0</v>
      </c>
      <c r="AH18" s="7" t="e">
        <f t="shared" si="5"/>
        <v>#N/A</v>
      </c>
      <c r="AI18" s="105"/>
      <c r="AJ18" s="109"/>
      <c r="AK18" s="112"/>
      <c r="AL18" s="68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x14ac:dyDescent="0.2">
      <c r="A19" s="28">
        <v>12</v>
      </c>
      <c r="B19" s="31"/>
      <c r="C19" s="17"/>
      <c r="D19" s="18"/>
      <c r="E19" s="21"/>
      <c r="F19" s="21"/>
      <c r="G19" s="21"/>
      <c r="H19" s="96"/>
      <c r="I19" s="96"/>
      <c r="J19" s="96"/>
      <c r="K19" s="97" t="e">
        <f>VLOOKUP(H19,Letnice!$A$2:$B$7,2,FALSE)+VLOOKUP(I19,Letnice!$A$2:$B$7,2,FALSE)+VLOOKUP(J19,Letnice!$A$2:$B$7,2,FALSE)</f>
        <v>#N/A</v>
      </c>
      <c r="L19" s="98" t="e">
        <f>VLOOKUP(K19,Letnice!$A$16:$B$28,2,FALSE)</f>
        <v>#N/A</v>
      </c>
      <c r="M19" s="25"/>
      <c r="N19" s="78"/>
      <c r="O19" s="24"/>
      <c r="P19" s="11"/>
      <c r="Q19" s="25"/>
      <c r="R19" s="78">
        <f t="shared" si="0"/>
        <v>0</v>
      </c>
      <c r="S19" s="74"/>
      <c r="T19" s="75"/>
      <c r="U19" s="24"/>
      <c r="V19" s="11"/>
      <c r="W19" s="74"/>
      <c r="X19" s="75"/>
      <c r="Y19" s="11"/>
      <c r="Z19" s="74"/>
      <c r="AA19" s="75"/>
      <c r="AB19" s="11"/>
      <c r="AC19" s="25"/>
      <c r="AD19" s="25">
        <f t="shared" si="1"/>
        <v>0</v>
      </c>
      <c r="AE19" s="15">
        <f t="shared" si="2"/>
        <v>0</v>
      </c>
      <c r="AF19" s="29">
        <f t="shared" si="3"/>
        <v>0</v>
      </c>
      <c r="AG19" s="29">
        <f t="shared" si="4"/>
        <v>0</v>
      </c>
      <c r="AH19" s="7" t="e">
        <f t="shared" si="5"/>
        <v>#N/A</v>
      </c>
      <c r="AI19" s="105"/>
      <c r="AJ19" s="109"/>
      <c r="AK19" s="112"/>
      <c r="AL19" s="68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x14ac:dyDescent="0.2">
      <c r="A20" s="28">
        <v>13</v>
      </c>
      <c r="B20" s="31"/>
      <c r="C20" s="17"/>
      <c r="D20" s="18"/>
      <c r="E20" s="21"/>
      <c r="F20" s="21"/>
      <c r="G20" s="21"/>
      <c r="H20" s="96"/>
      <c r="I20" s="96"/>
      <c r="J20" s="96"/>
      <c r="K20" s="97" t="e">
        <f>VLOOKUP(H20,Letnice!$A$2:$B$7,2,FALSE)+VLOOKUP(I20,Letnice!$A$2:$B$7,2,FALSE)+VLOOKUP(J20,Letnice!$A$2:$B$7,2,FALSE)</f>
        <v>#N/A</v>
      </c>
      <c r="L20" s="98" t="e">
        <f>VLOOKUP(K20,Letnice!$A$16:$B$28,2,FALSE)</f>
        <v>#N/A</v>
      </c>
      <c r="M20" s="25"/>
      <c r="N20" s="78"/>
      <c r="O20" s="24"/>
      <c r="P20" s="11"/>
      <c r="Q20" s="25"/>
      <c r="R20" s="78">
        <f t="shared" si="0"/>
        <v>0</v>
      </c>
      <c r="S20" s="74"/>
      <c r="T20" s="75"/>
      <c r="U20" s="24"/>
      <c r="V20" s="11"/>
      <c r="W20" s="74"/>
      <c r="X20" s="75"/>
      <c r="Y20" s="11"/>
      <c r="Z20" s="74"/>
      <c r="AA20" s="75"/>
      <c r="AB20" s="11"/>
      <c r="AC20" s="25"/>
      <c r="AD20" s="25">
        <f t="shared" si="1"/>
        <v>0</v>
      </c>
      <c r="AE20" s="15">
        <f t="shared" si="2"/>
        <v>0</v>
      </c>
      <c r="AF20" s="29">
        <f t="shared" si="3"/>
        <v>0</v>
      </c>
      <c r="AG20" s="29">
        <f t="shared" si="4"/>
        <v>0</v>
      </c>
      <c r="AH20" s="7" t="e">
        <f t="shared" si="5"/>
        <v>#N/A</v>
      </c>
      <c r="AI20" s="105"/>
      <c r="AJ20" s="109"/>
      <c r="AK20" s="112"/>
      <c r="AL20" s="68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x14ac:dyDescent="0.2">
      <c r="A21" s="28">
        <v>14</v>
      </c>
      <c r="B21" s="31"/>
      <c r="C21" s="30"/>
      <c r="D21" s="21"/>
      <c r="E21" s="21"/>
      <c r="F21" s="21"/>
      <c r="G21" s="21"/>
      <c r="H21" s="96"/>
      <c r="I21" s="96"/>
      <c r="J21" s="96"/>
      <c r="K21" s="97" t="e">
        <f>VLOOKUP(H21,Letnice!$A$2:$B$7,2,FALSE)+VLOOKUP(I21,Letnice!$A$2:$B$7,2,FALSE)+VLOOKUP(J21,Letnice!$A$2:$B$7,2,FALSE)</f>
        <v>#N/A</v>
      </c>
      <c r="L21" s="98" t="e">
        <f>VLOOKUP(K21,Letnice!$A$16:$B$28,2,FALSE)</f>
        <v>#N/A</v>
      </c>
      <c r="M21" s="25"/>
      <c r="N21" s="78"/>
      <c r="O21" s="24"/>
      <c r="P21" s="11"/>
      <c r="Q21" s="25"/>
      <c r="R21" s="78">
        <f t="shared" si="0"/>
        <v>0</v>
      </c>
      <c r="S21" s="74"/>
      <c r="T21" s="75"/>
      <c r="U21" s="24"/>
      <c r="V21" s="11"/>
      <c r="W21" s="74"/>
      <c r="X21" s="75"/>
      <c r="Y21" s="11"/>
      <c r="Z21" s="74"/>
      <c r="AA21" s="75"/>
      <c r="AB21" s="11"/>
      <c r="AC21" s="25"/>
      <c r="AD21" s="25">
        <f t="shared" si="1"/>
        <v>0</v>
      </c>
      <c r="AE21" s="15">
        <f t="shared" si="2"/>
        <v>0</v>
      </c>
      <c r="AF21" s="29">
        <f t="shared" si="3"/>
        <v>0</v>
      </c>
      <c r="AG21" s="29">
        <f t="shared" si="4"/>
        <v>0</v>
      </c>
      <c r="AH21" s="7" t="e">
        <f t="shared" si="5"/>
        <v>#N/A</v>
      </c>
      <c r="AI21" s="105"/>
      <c r="AJ21" s="109"/>
      <c r="AK21" s="112"/>
      <c r="AL21" s="68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x14ac:dyDescent="0.2">
      <c r="A22" s="28">
        <v>15</v>
      </c>
      <c r="B22" s="31"/>
      <c r="C22" s="17"/>
      <c r="D22" s="18"/>
      <c r="E22" s="21"/>
      <c r="F22" s="21"/>
      <c r="G22" s="21"/>
      <c r="H22" s="96"/>
      <c r="I22" s="96"/>
      <c r="J22" s="96"/>
      <c r="K22" s="97" t="e">
        <f>VLOOKUP(H22,Letnice!$A$2:$B$7,2,FALSE)+VLOOKUP(I22,Letnice!$A$2:$B$7,2,FALSE)+VLOOKUP(J22,Letnice!$A$2:$B$7,2,FALSE)</f>
        <v>#N/A</v>
      </c>
      <c r="L22" s="98" t="e">
        <f>VLOOKUP(K22,Letnice!$A$16:$B$28,2,FALSE)</f>
        <v>#N/A</v>
      </c>
      <c r="M22" s="25"/>
      <c r="N22" s="78"/>
      <c r="O22" s="24"/>
      <c r="P22" s="11"/>
      <c r="Q22" s="25"/>
      <c r="R22" s="78">
        <f t="shared" si="0"/>
        <v>0</v>
      </c>
      <c r="S22" s="74"/>
      <c r="T22" s="75"/>
      <c r="U22" s="24"/>
      <c r="V22" s="11"/>
      <c r="W22" s="74"/>
      <c r="X22" s="75"/>
      <c r="Y22" s="11"/>
      <c r="Z22" s="74"/>
      <c r="AA22" s="75"/>
      <c r="AB22" s="11"/>
      <c r="AC22" s="25"/>
      <c r="AD22" s="25">
        <f t="shared" si="1"/>
        <v>0</v>
      </c>
      <c r="AE22" s="15">
        <f t="shared" si="2"/>
        <v>0</v>
      </c>
      <c r="AF22" s="29">
        <f t="shared" si="3"/>
        <v>0</v>
      </c>
      <c r="AG22" s="29">
        <f t="shared" si="4"/>
        <v>0</v>
      </c>
      <c r="AH22" s="7" t="e">
        <f t="shared" si="5"/>
        <v>#N/A</v>
      </c>
      <c r="AI22" s="105"/>
      <c r="AJ22" s="109"/>
      <c r="AK22" s="112"/>
      <c r="AL22" s="68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x14ac:dyDescent="0.2">
      <c r="A23" s="28">
        <v>16</v>
      </c>
      <c r="B23" s="31"/>
      <c r="C23" s="17"/>
      <c r="D23" s="18"/>
      <c r="E23" s="21"/>
      <c r="F23" s="21"/>
      <c r="G23" s="21"/>
      <c r="H23" s="96"/>
      <c r="I23" s="96"/>
      <c r="J23" s="96"/>
      <c r="K23" s="97" t="e">
        <f>VLOOKUP(H23,Letnice!$A$2:$B$7,2,FALSE)+VLOOKUP(I23,Letnice!$A$2:$B$7,2,FALSE)+VLOOKUP(J23,Letnice!$A$2:$B$7,2,FALSE)</f>
        <v>#N/A</v>
      </c>
      <c r="L23" s="98" t="e">
        <f>VLOOKUP(K23,Letnice!$A$16:$B$28,2,FALSE)</f>
        <v>#N/A</v>
      </c>
      <c r="M23" s="25"/>
      <c r="N23" s="78"/>
      <c r="O23" s="24"/>
      <c r="P23" s="11"/>
      <c r="Q23" s="25"/>
      <c r="R23" s="78">
        <f t="shared" si="0"/>
        <v>0</v>
      </c>
      <c r="S23" s="74"/>
      <c r="T23" s="75"/>
      <c r="U23" s="24"/>
      <c r="V23" s="11"/>
      <c r="W23" s="74"/>
      <c r="X23" s="75"/>
      <c r="Y23" s="11"/>
      <c r="Z23" s="74"/>
      <c r="AA23" s="75"/>
      <c r="AB23" s="11"/>
      <c r="AC23" s="25"/>
      <c r="AD23" s="25">
        <f t="shared" si="1"/>
        <v>0</v>
      </c>
      <c r="AE23" s="15">
        <f t="shared" si="2"/>
        <v>0</v>
      </c>
      <c r="AF23" s="29">
        <f t="shared" si="3"/>
        <v>0</v>
      </c>
      <c r="AG23" s="29">
        <f t="shared" si="4"/>
        <v>0</v>
      </c>
      <c r="AH23" s="7" t="e">
        <f t="shared" si="5"/>
        <v>#N/A</v>
      </c>
      <c r="AI23" s="105"/>
      <c r="AJ23" s="109"/>
      <c r="AK23" s="112"/>
      <c r="AL23" s="68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x14ac:dyDescent="0.2">
      <c r="A24" s="28">
        <v>17</v>
      </c>
      <c r="B24" s="31"/>
      <c r="C24" s="17"/>
      <c r="D24" s="18"/>
      <c r="E24" s="21"/>
      <c r="F24" s="21"/>
      <c r="G24" s="21"/>
      <c r="H24" s="96"/>
      <c r="I24" s="96"/>
      <c r="J24" s="96"/>
      <c r="K24" s="97" t="e">
        <f>VLOOKUP(H24,Letnice!$A$2:$B$7,2,FALSE)+VLOOKUP(I24,Letnice!$A$2:$B$7,2,FALSE)+VLOOKUP(J24,Letnice!$A$2:$B$7,2,FALSE)</f>
        <v>#N/A</v>
      </c>
      <c r="L24" s="98" t="e">
        <f>VLOOKUP(K24,Letnice!$A$16:$B$28,2,FALSE)</f>
        <v>#N/A</v>
      </c>
      <c r="M24" s="25"/>
      <c r="N24" s="78"/>
      <c r="O24" s="24"/>
      <c r="P24" s="11"/>
      <c r="Q24" s="25"/>
      <c r="R24" s="78">
        <f t="shared" si="0"/>
        <v>0</v>
      </c>
      <c r="S24" s="74"/>
      <c r="T24" s="75"/>
      <c r="U24" s="24"/>
      <c r="V24" s="11"/>
      <c r="W24" s="74"/>
      <c r="X24" s="75"/>
      <c r="Y24" s="11"/>
      <c r="Z24" s="74"/>
      <c r="AA24" s="75"/>
      <c r="AB24" s="11"/>
      <c r="AC24" s="25"/>
      <c r="AD24" s="25">
        <f t="shared" si="1"/>
        <v>0</v>
      </c>
      <c r="AE24" s="15">
        <f t="shared" si="2"/>
        <v>0</v>
      </c>
      <c r="AF24" s="29">
        <f t="shared" si="3"/>
        <v>0</v>
      </c>
      <c r="AG24" s="29">
        <f t="shared" si="4"/>
        <v>0</v>
      </c>
      <c r="AH24" s="7" t="e">
        <f t="shared" si="5"/>
        <v>#N/A</v>
      </c>
      <c r="AI24" s="105"/>
      <c r="AJ24" s="109"/>
      <c r="AK24" s="112"/>
      <c r="AL24" s="68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x14ac:dyDescent="0.2">
      <c r="A25" s="28">
        <v>18</v>
      </c>
      <c r="B25" s="31"/>
      <c r="C25" s="17"/>
      <c r="D25" s="18"/>
      <c r="E25" s="21"/>
      <c r="F25" s="21"/>
      <c r="G25" s="21"/>
      <c r="H25" s="96"/>
      <c r="I25" s="96"/>
      <c r="J25" s="96"/>
      <c r="K25" s="97" t="e">
        <f>VLOOKUP(H25,Letnice!$A$2:$B$7,2,FALSE)+VLOOKUP(I25,Letnice!$A$2:$B$7,2,FALSE)+VLOOKUP(J25,Letnice!$A$2:$B$7,2,FALSE)</f>
        <v>#N/A</v>
      </c>
      <c r="L25" s="98" t="e">
        <f>VLOOKUP(K25,Letnice!$A$16:$B$28,2,FALSE)</f>
        <v>#N/A</v>
      </c>
      <c r="M25" s="25"/>
      <c r="N25" s="78"/>
      <c r="O25" s="24"/>
      <c r="P25" s="11"/>
      <c r="Q25" s="25"/>
      <c r="R25" s="78">
        <f t="shared" si="0"/>
        <v>0</v>
      </c>
      <c r="S25" s="74"/>
      <c r="T25" s="75"/>
      <c r="U25" s="24"/>
      <c r="V25" s="11"/>
      <c r="W25" s="74"/>
      <c r="X25" s="75"/>
      <c r="Y25" s="11"/>
      <c r="Z25" s="74"/>
      <c r="AA25" s="75"/>
      <c r="AB25" s="11"/>
      <c r="AC25" s="25"/>
      <c r="AD25" s="25">
        <f t="shared" si="1"/>
        <v>0</v>
      </c>
      <c r="AE25" s="15">
        <f t="shared" si="2"/>
        <v>0</v>
      </c>
      <c r="AF25" s="29">
        <f t="shared" si="3"/>
        <v>0</v>
      </c>
      <c r="AG25" s="29">
        <f t="shared" si="4"/>
        <v>0</v>
      </c>
      <c r="AH25" s="7" t="e">
        <f t="shared" si="5"/>
        <v>#N/A</v>
      </c>
      <c r="AI25" s="105"/>
      <c r="AJ25" s="109"/>
      <c r="AK25" s="112"/>
      <c r="AL25" s="68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x14ac:dyDescent="0.2">
      <c r="A26" s="28">
        <v>19</v>
      </c>
      <c r="B26" s="31"/>
      <c r="C26" s="17"/>
      <c r="D26" s="18"/>
      <c r="E26" s="21"/>
      <c r="F26" s="21"/>
      <c r="G26" s="21"/>
      <c r="H26" s="96"/>
      <c r="I26" s="96"/>
      <c r="J26" s="96"/>
      <c r="K26" s="97" t="e">
        <f>VLOOKUP(H26,Letnice!$A$2:$B$7,2,FALSE)+VLOOKUP(I26,Letnice!$A$2:$B$7,2,FALSE)+VLOOKUP(J26,Letnice!$A$2:$B$7,2,FALSE)</f>
        <v>#N/A</v>
      </c>
      <c r="L26" s="98" t="e">
        <f>VLOOKUP(K26,Letnice!$A$16:$B$28,2,FALSE)</f>
        <v>#N/A</v>
      </c>
      <c r="M26" s="25"/>
      <c r="N26" s="78"/>
      <c r="O26" s="24"/>
      <c r="P26" s="11"/>
      <c r="Q26" s="25"/>
      <c r="R26" s="78">
        <f t="shared" si="0"/>
        <v>0</v>
      </c>
      <c r="S26" s="74"/>
      <c r="T26" s="75"/>
      <c r="U26" s="24"/>
      <c r="V26" s="11"/>
      <c r="W26" s="74"/>
      <c r="X26" s="75"/>
      <c r="Y26" s="11"/>
      <c r="Z26" s="74"/>
      <c r="AA26" s="75"/>
      <c r="AB26" s="11"/>
      <c r="AC26" s="25"/>
      <c r="AD26" s="25">
        <f t="shared" si="1"/>
        <v>0</v>
      </c>
      <c r="AE26" s="15">
        <f t="shared" si="2"/>
        <v>0</v>
      </c>
      <c r="AF26" s="29">
        <f t="shared" si="3"/>
        <v>0</v>
      </c>
      <c r="AG26" s="29">
        <f t="shared" si="4"/>
        <v>0</v>
      </c>
      <c r="AH26" s="7" t="e">
        <f t="shared" si="5"/>
        <v>#N/A</v>
      </c>
      <c r="AI26" s="105"/>
      <c r="AJ26" s="109"/>
      <c r="AK26" s="112"/>
      <c r="AL26" s="68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x14ac:dyDescent="0.2">
      <c r="A27" s="28">
        <v>20</v>
      </c>
      <c r="B27" s="31"/>
      <c r="C27" s="30"/>
      <c r="D27" s="21"/>
      <c r="E27" s="21"/>
      <c r="F27" s="21"/>
      <c r="G27" s="21"/>
      <c r="H27" s="96"/>
      <c r="I27" s="96"/>
      <c r="J27" s="96"/>
      <c r="K27" s="97" t="e">
        <f>VLOOKUP(H27,Letnice!$A$2:$B$7,2,FALSE)+VLOOKUP(I27,Letnice!$A$2:$B$7,2,FALSE)+VLOOKUP(J27,Letnice!$A$2:$B$7,2,FALSE)</f>
        <v>#N/A</v>
      </c>
      <c r="L27" s="98" t="e">
        <f>VLOOKUP(K27,Letnice!$A$16:$B$28,2,FALSE)</f>
        <v>#N/A</v>
      </c>
      <c r="M27" s="25"/>
      <c r="N27" s="78"/>
      <c r="O27" s="24"/>
      <c r="P27" s="11"/>
      <c r="Q27" s="25"/>
      <c r="R27" s="78">
        <f t="shared" si="0"/>
        <v>0</v>
      </c>
      <c r="S27" s="74"/>
      <c r="T27" s="75"/>
      <c r="U27" s="24"/>
      <c r="V27" s="11"/>
      <c r="W27" s="74"/>
      <c r="X27" s="75"/>
      <c r="Y27" s="11"/>
      <c r="Z27" s="74"/>
      <c r="AA27" s="75"/>
      <c r="AB27" s="11"/>
      <c r="AC27" s="25"/>
      <c r="AD27" s="25">
        <f t="shared" si="1"/>
        <v>0</v>
      </c>
      <c r="AE27" s="15">
        <f t="shared" si="2"/>
        <v>0</v>
      </c>
      <c r="AF27" s="29">
        <f t="shared" si="3"/>
        <v>0</v>
      </c>
      <c r="AG27" s="29">
        <f t="shared" si="4"/>
        <v>0</v>
      </c>
      <c r="AH27" s="7" t="e">
        <f t="shared" si="5"/>
        <v>#N/A</v>
      </c>
      <c r="AI27" s="105"/>
      <c r="AJ27" s="109"/>
      <c r="AK27" s="112"/>
      <c r="AL27" s="68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 s="3" customFormat="1" x14ac:dyDescent="0.2">
      <c r="A28" s="28">
        <v>21</v>
      </c>
      <c r="B28" s="31"/>
      <c r="C28" s="30"/>
      <c r="D28" s="21"/>
      <c r="E28" s="21"/>
      <c r="F28" s="21"/>
      <c r="G28" s="21"/>
      <c r="H28" s="96"/>
      <c r="I28" s="96"/>
      <c r="J28" s="96"/>
      <c r="K28" s="97" t="e">
        <f>VLOOKUP(H28,Letnice!$A$2:$B$7,2,FALSE)+VLOOKUP(I28,Letnice!$A$2:$B$7,2,FALSE)+VLOOKUP(J28,Letnice!$A$2:$B$7,2,FALSE)</f>
        <v>#N/A</v>
      </c>
      <c r="L28" s="98" t="e">
        <f>VLOOKUP(K28,Letnice!$A$16:$B$28,2,FALSE)</f>
        <v>#N/A</v>
      </c>
      <c r="M28" s="25"/>
      <c r="N28" s="78"/>
      <c r="O28" s="24"/>
      <c r="P28" s="11"/>
      <c r="Q28" s="25"/>
      <c r="R28" s="78">
        <f t="shared" si="0"/>
        <v>0</v>
      </c>
      <c r="S28" s="74"/>
      <c r="T28" s="75"/>
      <c r="U28" s="24"/>
      <c r="V28" s="11"/>
      <c r="W28" s="74"/>
      <c r="X28" s="75"/>
      <c r="Y28" s="11"/>
      <c r="Z28" s="74"/>
      <c r="AA28" s="75"/>
      <c r="AB28" s="11"/>
      <c r="AC28" s="25"/>
      <c r="AD28" s="25">
        <f t="shared" si="1"/>
        <v>0</v>
      </c>
      <c r="AE28" s="15">
        <f t="shared" si="2"/>
        <v>0</v>
      </c>
      <c r="AF28" s="29">
        <f t="shared" si="3"/>
        <v>0</v>
      </c>
      <c r="AG28" s="29">
        <f t="shared" si="4"/>
        <v>0</v>
      </c>
      <c r="AH28" s="7" t="e">
        <f t="shared" si="5"/>
        <v>#N/A</v>
      </c>
      <c r="AI28" s="105"/>
      <c r="AJ28" s="109"/>
      <c r="AK28" s="112"/>
      <c r="AL28" s="68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s="3" customFormat="1" x14ac:dyDescent="0.2">
      <c r="A29" s="28">
        <v>22</v>
      </c>
      <c r="B29" s="31"/>
      <c r="C29" s="17"/>
      <c r="D29" s="18"/>
      <c r="E29" s="21"/>
      <c r="F29" s="21"/>
      <c r="G29" s="21"/>
      <c r="H29" s="96"/>
      <c r="I29" s="96"/>
      <c r="J29" s="96"/>
      <c r="K29" s="97" t="e">
        <f>VLOOKUP(H29,Letnice!$A$2:$B$7,2,FALSE)+VLOOKUP(I29,Letnice!$A$2:$B$7,2,FALSE)+VLOOKUP(J29,Letnice!$A$2:$B$7,2,FALSE)</f>
        <v>#N/A</v>
      </c>
      <c r="L29" s="98" t="e">
        <f>VLOOKUP(K29,Letnice!$A$16:$B$28,2,FALSE)</f>
        <v>#N/A</v>
      </c>
      <c r="M29" s="25"/>
      <c r="N29" s="78"/>
      <c r="O29" s="24"/>
      <c r="P29" s="11"/>
      <c r="Q29" s="25"/>
      <c r="R29" s="78">
        <f t="shared" si="0"/>
        <v>0</v>
      </c>
      <c r="S29" s="74"/>
      <c r="T29" s="75"/>
      <c r="U29" s="24"/>
      <c r="V29" s="11"/>
      <c r="W29" s="74"/>
      <c r="X29" s="75"/>
      <c r="Y29" s="11"/>
      <c r="Z29" s="74"/>
      <c r="AA29" s="75"/>
      <c r="AB29" s="11"/>
      <c r="AC29" s="25"/>
      <c r="AD29" s="25">
        <f t="shared" si="1"/>
        <v>0</v>
      </c>
      <c r="AE29" s="15">
        <f t="shared" si="2"/>
        <v>0</v>
      </c>
      <c r="AF29" s="29">
        <f t="shared" si="3"/>
        <v>0</v>
      </c>
      <c r="AG29" s="29">
        <f t="shared" si="4"/>
        <v>0</v>
      </c>
      <c r="AH29" s="7" t="e">
        <f t="shared" si="5"/>
        <v>#N/A</v>
      </c>
      <c r="AI29" s="105"/>
      <c r="AJ29" s="109"/>
      <c r="AK29" s="112"/>
      <c r="AL29" s="68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s="3" customFormat="1" x14ac:dyDescent="0.2">
      <c r="A30" s="28">
        <v>23</v>
      </c>
      <c r="B30" s="31"/>
      <c r="C30" s="17"/>
      <c r="D30" s="18"/>
      <c r="E30" s="21"/>
      <c r="F30" s="21"/>
      <c r="G30" s="21"/>
      <c r="H30" s="96"/>
      <c r="I30" s="96"/>
      <c r="J30" s="96"/>
      <c r="K30" s="97" t="e">
        <f>VLOOKUP(H30,Letnice!$A$2:$B$7,2,FALSE)+VLOOKUP(I30,Letnice!$A$2:$B$7,2,FALSE)+VLOOKUP(J30,Letnice!$A$2:$B$7,2,FALSE)</f>
        <v>#N/A</v>
      </c>
      <c r="L30" s="98" t="e">
        <f>VLOOKUP(K30,Letnice!$A$16:$B$28,2,FALSE)</f>
        <v>#N/A</v>
      </c>
      <c r="M30" s="25"/>
      <c r="N30" s="78"/>
      <c r="O30" s="24"/>
      <c r="P30" s="11"/>
      <c r="Q30" s="25"/>
      <c r="R30" s="78">
        <f t="shared" si="0"/>
        <v>0</v>
      </c>
      <c r="S30" s="74"/>
      <c r="T30" s="75"/>
      <c r="U30" s="24"/>
      <c r="V30" s="11"/>
      <c r="W30" s="74"/>
      <c r="X30" s="75"/>
      <c r="Y30" s="11"/>
      <c r="Z30" s="74"/>
      <c r="AA30" s="75"/>
      <c r="AB30" s="11"/>
      <c r="AC30" s="25"/>
      <c r="AD30" s="25">
        <f t="shared" si="1"/>
        <v>0</v>
      </c>
      <c r="AE30" s="15">
        <f t="shared" si="2"/>
        <v>0</v>
      </c>
      <c r="AF30" s="29">
        <f t="shared" si="3"/>
        <v>0</v>
      </c>
      <c r="AG30" s="29">
        <f t="shared" si="4"/>
        <v>0</v>
      </c>
      <c r="AH30" s="7" t="e">
        <f t="shared" si="5"/>
        <v>#N/A</v>
      </c>
      <c r="AI30" s="105"/>
      <c r="AJ30" s="109"/>
      <c r="AK30" s="112"/>
      <c r="AL30" s="68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s="3" customFormat="1" x14ac:dyDescent="0.2">
      <c r="A31" s="28">
        <v>24</v>
      </c>
      <c r="B31" s="31"/>
      <c r="C31" s="17"/>
      <c r="D31" s="18"/>
      <c r="E31" s="21"/>
      <c r="F31" s="21"/>
      <c r="G31" s="21"/>
      <c r="H31" s="96"/>
      <c r="I31" s="96"/>
      <c r="J31" s="96"/>
      <c r="K31" s="97" t="e">
        <f>VLOOKUP(H31,Letnice!$A$2:$B$7,2,FALSE)+VLOOKUP(I31,Letnice!$A$2:$B$7,2,FALSE)+VLOOKUP(J31,Letnice!$A$2:$B$7,2,FALSE)</f>
        <v>#N/A</v>
      </c>
      <c r="L31" s="98" t="e">
        <f>VLOOKUP(K31,Letnice!$A$16:$B$28,2,FALSE)</f>
        <v>#N/A</v>
      </c>
      <c r="M31" s="25"/>
      <c r="N31" s="78"/>
      <c r="O31" s="24"/>
      <c r="P31" s="11"/>
      <c r="Q31" s="25"/>
      <c r="R31" s="78">
        <f t="shared" si="0"/>
        <v>0</v>
      </c>
      <c r="S31" s="74"/>
      <c r="T31" s="75"/>
      <c r="U31" s="24"/>
      <c r="V31" s="11"/>
      <c r="W31" s="74"/>
      <c r="X31" s="75"/>
      <c r="Y31" s="11"/>
      <c r="Z31" s="74"/>
      <c r="AA31" s="75"/>
      <c r="AB31" s="11"/>
      <c r="AC31" s="25"/>
      <c r="AD31" s="25">
        <f t="shared" si="1"/>
        <v>0</v>
      </c>
      <c r="AE31" s="15">
        <f t="shared" si="2"/>
        <v>0</v>
      </c>
      <c r="AF31" s="29">
        <f t="shared" si="3"/>
        <v>0</v>
      </c>
      <c r="AG31" s="29">
        <f t="shared" si="4"/>
        <v>0</v>
      </c>
      <c r="AH31" s="7" t="e">
        <f t="shared" si="5"/>
        <v>#N/A</v>
      </c>
      <c r="AI31" s="105"/>
      <c r="AJ31" s="109"/>
      <c r="AK31" s="112"/>
      <c r="AL31" s="68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3" customFormat="1" x14ac:dyDescent="0.2">
      <c r="A32" s="28">
        <v>25</v>
      </c>
      <c r="B32" s="31"/>
      <c r="C32" s="17"/>
      <c r="D32" s="18"/>
      <c r="E32" s="21"/>
      <c r="F32" s="21"/>
      <c r="G32" s="21"/>
      <c r="H32" s="96"/>
      <c r="I32" s="96"/>
      <c r="J32" s="96"/>
      <c r="K32" s="97" t="e">
        <f>VLOOKUP(H32,Letnice!$A$2:$B$7,2,FALSE)+VLOOKUP(I32,Letnice!$A$2:$B$7,2,FALSE)+VLOOKUP(J32,Letnice!$A$2:$B$7,2,FALSE)</f>
        <v>#N/A</v>
      </c>
      <c r="L32" s="98" t="e">
        <f>VLOOKUP(K32,Letnice!$A$16:$B$28,2,FALSE)</f>
        <v>#N/A</v>
      </c>
      <c r="M32" s="25"/>
      <c r="N32" s="78"/>
      <c r="O32" s="24"/>
      <c r="P32" s="11"/>
      <c r="Q32" s="25"/>
      <c r="R32" s="78">
        <f t="shared" si="0"/>
        <v>0</v>
      </c>
      <c r="S32" s="74"/>
      <c r="T32" s="75"/>
      <c r="U32" s="24"/>
      <c r="V32" s="11"/>
      <c r="W32" s="74"/>
      <c r="X32" s="75"/>
      <c r="Y32" s="11"/>
      <c r="Z32" s="74"/>
      <c r="AA32" s="75"/>
      <c r="AB32" s="11"/>
      <c r="AC32" s="25"/>
      <c r="AD32" s="25">
        <f t="shared" si="1"/>
        <v>0</v>
      </c>
      <c r="AE32" s="15">
        <f t="shared" si="2"/>
        <v>0</v>
      </c>
      <c r="AF32" s="29">
        <f t="shared" si="3"/>
        <v>0</v>
      </c>
      <c r="AG32" s="29">
        <f t="shared" si="4"/>
        <v>0</v>
      </c>
      <c r="AH32" s="7" t="e">
        <f t="shared" si="5"/>
        <v>#N/A</v>
      </c>
      <c r="AI32" s="105"/>
      <c r="AJ32" s="109"/>
      <c r="AK32" s="112"/>
      <c r="AL32" s="68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 s="3" customFormat="1" x14ac:dyDescent="0.2">
      <c r="A33" s="28">
        <v>26</v>
      </c>
      <c r="B33" s="31"/>
      <c r="C33" s="17"/>
      <c r="D33" s="18"/>
      <c r="E33" s="21"/>
      <c r="F33" s="21"/>
      <c r="G33" s="21"/>
      <c r="H33" s="96"/>
      <c r="I33" s="96"/>
      <c r="J33" s="96"/>
      <c r="K33" s="97" t="e">
        <f>VLOOKUP(H33,Letnice!$A$2:$B$7,2,FALSE)+VLOOKUP(I33,Letnice!$A$2:$B$7,2,FALSE)+VLOOKUP(J33,Letnice!$A$2:$B$7,2,FALSE)</f>
        <v>#N/A</v>
      </c>
      <c r="L33" s="98" t="e">
        <f>VLOOKUP(K33,Letnice!$A$16:$B$28,2,FALSE)</f>
        <v>#N/A</v>
      </c>
      <c r="M33" s="25"/>
      <c r="N33" s="78"/>
      <c r="O33" s="24"/>
      <c r="P33" s="11"/>
      <c r="Q33" s="25"/>
      <c r="R33" s="78">
        <f t="shared" si="0"/>
        <v>0</v>
      </c>
      <c r="S33" s="74"/>
      <c r="T33" s="75"/>
      <c r="U33" s="24"/>
      <c r="V33" s="11"/>
      <c r="W33" s="74"/>
      <c r="X33" s="75"/>
      <c r="Y33" s="11"/>
      <c r="Z33" s="74"/>
      <c r="AA33" s="75"/>
      <c r="AB33" s="11"/>
      <c r="AC33" s="25"/>
      <c r="AD33" s="25">
        <f t="shared" si="1"/>
        <v>0</v>
      </c>
      <c r="AE33" s="15">
        <f t="shared" si="2"/>
        <v>0</v>
      </c>
      <c r="AF33" s="29">
        <f t="shared" si="3"/>
        <v>0</v>
      </c>
      <c r="AG33" s="29">
        <f t="shared" si="4"/>
        <v>0</v>
      </c>
      <c r="AH33" s="7" t="e">
        <f t="shared" si="5"/>
        <v>#N/A</v>
      </c>
      <c r="AI33" s="105"/>
      <c r="AJ33" s="109"/>
      <c r="AK33" s="112"/>
      <c r="AL33" s="68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3" customFormat="1" x14ac:dyDescent="0.2">
      <c r="A34" s="28">
        <v>27</v>
      </c>
      <c r="B34" s="31"/>
      <c r="C34" s="17"/>
      <c r="D34" s="18"/>
      <c r="E34" s="21"/>
      <c r="F34" s="21"/>
      <c r="G34" s="21"/>
      <c r="H34" s="96"/>
      <c r="I34" s="96"/>
      <c r="J34" s="96"/>
      <c r="K34" s="97" t="e">
        <f>VLOOKUP(H34,Letnice!$A$2:$B$7,2,FALSE)+VLOOKUP(I34,Letnice!$A$2:$B$7,2,FALSE)+VLOOKUP(J34,Letnice!$A$2:$B$7,2,FALSE)</f>
        <v>#N/A</v>
      </c>
      <c r="L34" s="98" t="e">
        <f>VLOOKUP(K34,Letnice!$A$16:$B$28,2,FALSE)</f>
        <v>#N/A</v>
      </c>
      <c r="M34" s="25"/>
      <c r="N34" s="78"/>
      <c r="O34" s="24"/>
      <c r="P34" s="11"/>
      <c r="Q34" s="25"/>
      <c r="R34" s="78">
        <f t="shared" si="0"/>
        <v>0</v>
      </c>
      <c r="S34" s="74"/>
      <c r="T34" s="75"/>
      <c r="U34" s="24"/>
      <c r="V34" s="11"/>
      <c r="W34" s="74"/>
      <c r="X34" s="75"/>
      <c r="Y34" s="11"/>
      <c r="Z34" s="74"/>
      <c r="AA34" s="75"/>
      <c r="AB34" s="11"/>
      <c r="AC34" s="25"/>
      <c r="AD34" s="25">
        <f t="shared" si="1"/>
        <v>0</v>
      </c>
      <c r="AE34" s="15">
        <f t="shared" si="2"/>
        <v>0</v>
      </c>
      <c r="AF34" s="29">
        <f t="shared" si="3"/>
        <v>0</v>
      </c>
      <c r="AG34" s="29">
        <f t="shared" si="4"/>
        <v>0</v>
      </c>
      <c r="AH34" s="7" t="e">
        <f t="shared" si="5"/>
        <v>#N/A</v>
      </c>
      <c r="AI34" s="105"/>
      <c r="AJ34" s="109"/>
      <c r="AK34" s="112"/>
      <c r="AL34" s="68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s="3" customFormat="1" x14ac:dyDescent="0.2">
      <c r="A35" s="28">
        <v>28</v>
      </c>
      <c r="B35" s="31"/>
      <c r="C35" s="17"/>
      <c r="D35" s="18"/>
      <c r="E35" s="21"/>
      <c r="F35" s="21"/>
      <c r="G35" s="21"/>
      <c r="H35" s="96"/>
      <c r="I35" s="96"/>
      <c r="J35" s="96"/>
      <c r="K35" s="97" t="e">
        <f>VLOOKUP(H35,Letnice!$A$2:$B$7,2,FALSE)+VLOOKUP(I35,Letnice!$A$2:$B$7,2,FALSE)+VLOOKUP(J35,Letnice!$A$2:$B$7,2,FALSE)</f>
        <v>#N/A</v>
      </c>
      <c r="L35" s="98" t="e">
        <f>VLOOKUP(K35,Letnice!$A$16:$B$28,2,FALSE)</f>
        <v>#N/A</v>
      </c>
      <c r="M35" s="25"/>
      <c r="N35" s="78"/>
      <c r="O35" s="24"/>
      <c r="P35" s="11"/>
      <c r="Q35" s="25"/>
      <c r="R35" s="78">
        <f t="shared" si="0"/>
        <v>0</v>
      </c>
      <c r="S35" s="74"/>
      <c r="T35" s="75"/>
      <c r="U35" s="24"/>
      <c r="V35" s="11"/>
      <c r="W35" s="74"/>
      <c r="X35" s="75"/>
      <c r="Y35" s="11"/>
      <c r="Z35" s="74"/>
      <c r="AA35" s="75"/>
      <c r="AB35" s="11"/>
      <c r="AC35" s="25"/>
      <c r="AD35" s="25">
        <f t="shared" si="1"/>
        <v>0</v>
      </c>
      <c r="AE35" s="15">
        <f t="shared" si="2"/>
        <v>0</v>
      </c>
      <c r="AF35" s="29">
        <f t="shared" si="3"/>
        <v>0</v>
      </c>
      <c r="AG35" s="29">
        <f t="shared" si="4"/>
        <v>0</v>
      </c>
      <c r="AH35" s="7" t="e">
        <f t="shared" si="5"/>
        <v>#N/A</v>
      </c>
      <c r="AI35" s="105"/>
      <c r="AJ35" s="109"/>
      <c r="AK35" s="112"/>
      <c r="AL35" s="68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 x14ac:dyDescent="0.2">
      <c r="A36" s="28">
        <v>29</v>
      </c>
      <c r="B36" s="31"/>
      <c r="C36" s="17"/>
      <c r="D36" s="18"/>
      <c r="E36" s="21"/>
      <c r="F36" s="21"/>
      <c r="G36" s="21"/>
      <c r="H36" s="96"/>
      <c r="I36" s="96"/>
      <c r="J36" s="96"/>
      <c r="K36" s="97" t="e">
        <f>VLOOKUP(H36,Letnice!$A$2:$B$7,2,FALSE)+VLOOKUP(I36,Letnice!$A$2:$B$7,2,FALSE)+VLOOKUP(J36,Letnice!$A$2:$B$7,2,FALSE)</f>
        <v>#N/A</v>
      </c>
      <c r="L36" s="98" t="e">
        <f>VLOOKUP(K36,Letnice!$A$16:$B$28,2,FALSE)</f>
        <v>#N/A</v>
      </c>
      <c r="M36" s="25"/>
      <c r="N36" s="78"/>
      <c r="O36" s="24"/>
      <c r="P36" s="11"/>
      <c r="Q36" s="25"/>
      <c r="R36" s="78">
        <f t="shared" si="0"/>
        <v>0</v>
      </c>
      <c r="S36" s="74"/>
      <c r="T36" s="75"/>
      <c r="U36" s="24"/>
      <c r="V36" s="11"/>
      <c r="W36" s="74"/>
      <c r="X36" s="75"/>
      <c r="Y36" s="11"/>
      <c r="Z36" s="74"/>
      <c r="AA36" s="75"/>
      <c r="AB36" s="11"/>
      <c r="AC36" s="25"/>
      <c r="AD36" s="25">
        <f t="shared" si="1"/>
        <v>0</v>
      </c>
      <c r="AE36" s="15">
        <f t="shared" si="2"/>
        <v>0</v>
      </c>
      <c r="AF36" s="29">
        <f t="shared" si="3"/>
        <v>0</v>
      </c>
      <c r="AG36" s="29">
        <f t="shared" si="4"/>
        <v>0</v>
      </c>
      <c r="AH36" s="7" t="e">
        <f t="shared" si="5"/>
        <v>#N/A</v>
      </c>
      <c r="AI36" s="105"/>
      <c r="AJ36" s="109"/>
      <c r="AK36" s="112"/>
      <c r="AL36" s="68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 x14ac:dyDescent="0.2">
      <c r="A37" s="28">
        <v>30</v>
      </c>
      <c r="B37" s="31"/>
      <c r="C37" s="17"/>
      <c r="D37" s="18"/>
      <c r="E37" s="21"/>
      <c r="F37" s="21"/>
      <c r="G37" s="21"/>
      <c r="H37" s="96"/>
      <c r="I37" s="96"/>
      <c r="J37" s="96"/>
      <c r="K37" s="97" t="e">
        <f>VLOOKUP(H37,Letnice!$A$2:$B$7,2,FALSE)+VLOOKUP(I37,Letnice!$A$2:$B$7,2,FALSE)+VLOOKUP(J37,Letnice!$A$2:$B$7,2,FALSE)</f>
        <v>#N/A</v>
      </c>
      <c r="L37" s="98" t="e">
        <f>VLOOKUP(K37,Letnice!$A$16:$B$28,2,FALSE)</f>
        <v>#N/A</v>
      </c>
      <c r="M37" s="25"/>
      <c r="N37" s="78"/>
      <c r="O37" s="24"/>
      <c r="P37" s="11"/>
      <c r="Q37" s="25"/>
      <c r="R37" s="78">
        <f t="shared" si="0"/>
        <v>0</v>
      </c>
      <c r="S37" s="74"/>
      <c r="T37" s="75"/>
      <c r="U37" s="24"/>
      <c r="V37" s="11"/>
      <c r="W37" s="74"/>
      <c r="X37" s="75"/>
      <c r="Y37" s="11"/>
      <c r="Z37" s="74"/>
      <c r="AA37" s="75"/>
      <c r="AB37" s="11"/>
      <c r="AC37" s="25"/>
      <c r="AD37" s="25">
        <f t="shared" si="1"/>
        <v>0</v>
      </c>
      <c r="AE37" s="15">
        <f t="shared" si="2"/>
        <v>0</v>
      </c>
      <c r="AF37" s="29">
        <f t="shared" si="3"/>
        <v>0</v>
      </c>
      <c r="AG37" s="29">
        <f t="shared" si="4"/>
        <v>0</v>
      </c>
      <c r="AH37" s="7" t="e">
        <f t="shared" si="5"/>
        <v>#N/A</v>
      </c>
      <c r="AI37" s="105"/>
      <c r="AJ37" s="109"/>
      <c r="AK37" s="112"/>
      <c r="AL37" s="68"/>
      <c r="AM37" s="37"/>
      <c r="AN37" s="37"/>
      <c r="AO37" s="37"/>
      <c r="AP37" s="37"/>
      <c r="AQ37" s="37"/>
      <c r="AR37" s="37"/>
      <c r="AS37" s="37"/>
      <c r="AT37" s="37"/>
      <c r="AU37" s="37"/>
      <c r="AV37" s="37"/>
    </row>
    <row r="38" spans="1:48" x14ac:dyDescent="0.2">
      <c r="A38" s="28">
        <v>31</v>
      </c>
      <c r="B38" s="31"/>
      <c r="C38" s="17"/>
      <c r="D38" s="18"/>
      <c r="E38" s="21"/>
      <c r="F38" s="21"/>
      <c r="G38" s="21"/>
      <c r="H38" s="96"/>
      <c r="I38" s="96"/>
      <c r="J38" s="96"/>
      <c r="K38" s="97" t="e">
        <f>VLOOKUP(H38,Letnice!$A$2:$B$7,2,FALSE)+VLOOKUP(I38,Letnice!$A$2:$B$7,2,FALSE)+VLOOKUP(J38,Letnice!$A$2:$B$7,2,FALSE)</f>
        <v>#N/A</v>
      </c>
      <c r="L38" s="98" t="e">
        <f>VLOOKUP(K38,Letnice!$A$16:$B$28,2,FALSE)</f>
        <v>#N/A</v>
      </c>
      <c r="M38" s="25"/>
      <c r="N38" s="78"/>
      <c r="O38" s="24"/>
      <c r="P38" s="11"/>
      <c r="Q38" s="25"/>
      <c r="R38" s="78">
        <f t="shared" si="0"/>
        <v>0</v>
      </c>
      <c r="S38" s="74"/>
      <c r="T38" s="75"/>
      <c r="U38" s="24"/>
      <c r="V38" s="11"/>
      <c r="W38" s="74"/>
      <c r="X38" s="75"/>
      <c r="Y38" s="11"/>
      <c r="Z38" s="74"/>
      <c r="AA38" s="75"/>
      <c r="AB38" s="11"/>
      <c r="AC38" s="25"/>
      <c r="AD38" s="25">
        <f t="shared" si="1"/>
        <v>0</v>
      </c>
      <c r="AE38" s="15">
        <f t="shared" si="2"/>
        <v>0</v>
      </c>
      <c r="AF38" s="29">
        <f t="shared" si="3"/>
        <v>0</v>
      </c>
      <c r="AG38" s="29">
        <f t="shared" si="4"/>
        <v>0</v>
      </c>
      <c r="AH38" s="7" t="e">
        <f t="shared" si="5"/>
        <v>#N/A</v>
      </c>
      <c r="AI38" s="105"/>
      <c r="AJ38" s="109"/>
      <c r="AK38" s="112"/>
      <c r="AL38" s="68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 x14ac:dyDescent="0.2">
      <c r="A39" s="28">
        <v>32</v>
      </c>
      <c r="B39" s="31"/>
      <c r="C39" s="30"/>
      <c r="D39" s="21"/>
      <c r="E39" s="21"/>
      <c r="F39" s="21"/>
      <c r="G39" s="21"/>
      <c r="H39" s="96"/>
      <c r="I39" s="96"/>
      <c r="J39" s="96"/>
      <c r="K39" s="97" t="e">
        <f>VLOOKUP(H39,Letnice!$A$2:$B$7,2,FALSE)+VLOOKUP(I39,Letnice!$A$2:$B$7,2,FALSE)+VLOOKUP(J39,Letnice!$A$2:$B$7,2,FALSE)</f>
        <v>#N/A</v>
      </c>
      <c r="L39" s="98" t="e">
        <f>VLOOKUP(K39,Letnice!$A$16:$B$28,2,FALSE)</f>
        <v>#N/A</v>
      </c>
      <c r="M39" s="25"/>
      <c r="N39" s="78"/>
      <c r="O39" s="24"/>
      <c r="P39" s="11"/>
      <c r="Q39" s="25"/>
      <c r="R39" s="78">
        <f t="shared" si="0"/>
        <v>0</v>
      </c>
      <c r="S39" s="74"/>
      <c r="T39" s="75"/>
      <c r="U39" s="24"/>
      <c r="V39" s="11"/>
      <c r="W39" s="74"/>
      <c r="X39" s="75"/>
      <c r="Y39" s="11"/>
      <c r="Z39" s="74"/>
      <c r="AA39" s="75"/>
      <c r="AB39" s="11"/>
      <c r="AC39" s="25"/>
      <c r="AD39" s="25">
        <f t="shared" si="1"/>
        <v>0</v>
      </c>
      <c r="AE39" s="15">
        <f t="shared" si="2"/>
        <v>0</v>
      </c>
      <c r="AF39" s="29">
        <f t="shared" si="3"/>
        <v>0</v>
      </c>
      <c r="AG39" s="29">
        <f t="shared" si="4"/>
        <v>0</v>
      </c>
      <c r="AH39" s="7" t="e">
        <f t="shared" si="5"/>
        <v>#N/A</v>
      </c>
      <c r="AI39" s="105"/>
      <c r="AJ39" s="109"/>
      <c r="AK39" s="112"/>
      <c r="AL39" s="68"/>
      <c r="AM39" s="37"/>
      <c r="AN39" s="37"/>
      <c r="AO39" s="37"/>
      <c r="AP39" s="37"/>
      <c r="AQ39" s="37"/>
      <c r="AR39" s="37"/>
      <c r="AS39" s="37"/>
      <c r="AT39" s="37"/>
      <c r="AU39" s="37"/>
      <c r="AV39" s="37"/>
    </row>
    <row r="40" spans="1:48" x14ac:dyDescent="0.2">
      <c r="A40" s="28">
        <v>33</v>
      </c>
      <c r="B40" s="31"/>
      <c r="C40" s="30"/>
      <c r="D40" s="21"/>
      <c r="E40" s="21"/>
      <c r="F40" s="21"/>
      <c r="G40" s="21"/>
      <c r="H40" s="96"/>
      <c r="I40" s="96"/>
      <c r="J40" s="96"/>
      <c r="K40" s="97" t="e">
        <f>VLOOKUP(H40,Letnice!$A$2:$B$7,2,FALSE)+VLOOKUP(I40,Letnice!$A$2:$B$7,2,FALSE)+VLOOKUP(J40,Letnice!$A$2:$B$7,2,FALSE)</f>
        <v>#N/A</v>
      </c>
      <c r="L40" s="98" t="e">
        <f>VLOOKUP(K40,Letnice!$A$16:$B$28,2,FALSE)</f>
        <v>#N/A</v>
      </c>
      <c r="M40" s="25"/>
      <c r="N40" s="78"/>
      <c r="O40" s="24"/>
      <c r="P40" s="11"/>
      <c r="Q40" s="25"/>
      <c r="R40" s="78">
        <f t="shared" si="0"/>
        <v>0</v>
      </c>
      <c r="S40" s="74"/>
      <c r="T40" s="75"/>
      <c r="U40" s="24"/>
      <c r="V40" s="11"/>
      <c r="W40" s="74"/>
      <c r="X40" s="75"/>
      <c r="Y40" s="11"/>
      <c r="Z40" s="74"/>
      <c r="AA40" s="75"/>
      <c r="AB40" s="11"/>
      <c r="AC40" s="25"/>
      <c r="AD40" s="25">
        <f t="shared" si="1"/>
        <v>0</v>
      </c>
      <c r="AE40" s="15">
        <f t="shared" si="2"/>
        <v>0</v>
      </c>
      <c r="AF40" s="29">
        <f t="shared" si="3"/>
        <v>0</v>
      </c>
      <c r="AG40" s="29">
        <f t="shared" si="4"/>
        <v>0</v>
      </c>
      <c r="AH40" s="7" t="e">
        <f t="shared" si="5"/>
        <v>#N/A</v>
      </c>
      <c r="AI40" s="105"/>
      <c r="AJ40" s="109"/>
      <c r="AK40" s="112"/>
      <c r="AL40" s="68"/>
      <c r="AM40" s="37"/>
      <c r="AN40" s="37"/>
      <c r="AO40" s="37"/>
      <c r="AP40" s="37"/>
      <c r="AQ40" s="37"/>
      <c r="AR40" s="37"/>
      <c r="AS40" s="37"/>
      <c r="AT40" s="37"/>
      <c r="AU40" s="37"/>
      <c r="AV40" s="37"/>
    </row>
    <row r="41" spans="1:48" x14ac:dyDescent="0.2">
      <c r="A41" s="28">
        <v>34</v>
      </c>
      <c r="B41" s="31"/>
      <c r="C41" s="30"/>
      <c r="D41" s="21"/>
      <c r="E41" s="21"/>
      <c r="F41" s="21"/>
      <c r="G41" s="21"/>
      <c r="H41" s="96"/>
      <c r="I41" s="96"/>
      <c r="J41" s="96"/>
      <c r="K41" s="97" t="e">
        <f>VLOOKUP(H41,Letnice!$A$2:$B$7,2,FALSE)+VLOOKUP(I41,Letnice!$A$2:$B$7,2,FALSE)+VLOOKUP(J41,Letnice!$A$2:$B$7,2,FALSE)</f>
        <v>#N/A</v>
      </c>
      <c r="L41" s="98" t="e">
        <f>VLOOKUP(K41,Letnice!$A$16:$B$28,2,FALSE)</f>
        <v>#N/A</v>
      </c>
      <c r="M41" s="25"/>
      <c r="N41" s="78"/>
      <c r="O41" s="24"/>
      <c r="P41" s="11"/>
      <c r="Q41" s="25"/>
      <c r="R41" s="78">
        <f t="shared" si="0"/>
        <v>0</v>
      </c>
      <c r="S41" s="74"/>
      <c r="T41" s="75"/>
      <c r="U41" s="24"/>
      <c r="V41" s="11"/>
      <c r="W41" s="74"/>
      <c r="X41" s="75"/>
      <c r="Y41" s="11"/>
      <c r="Z41" s="74"/>
      <c r="AA41" s="75"/>
      <c r="AB41" s="11"/>
      <c r="AC41" s="25"/>
      <c r="AD41" s="25">
        <f t="shared" si="1"/>
        <v>0</v>
      </c>
      <c r="AE41" s="15">
        <f t="shared" si="2"/>
        <v>0</v>
      </c>
      <c r="AF41" s="29">
        <f t="shared" si="3"/>
        <v>0</v>
      </c>
      <c r="AG41" s="29">
        <f t="shared" si="4"/>
        <v>0</v>
      </c>
      <c r="AH41" s="7" t="e">
        <f t="shared" si="5"/>
        <v>#N/A</v>
      </c>
      <c r="AI41" s="105"/>
      <c r="AJ41" s="109"/>
      <c r="AK41" s="112"/>
      <c r="AL41" s="68"/>
      <c r="AM41" s="37"/>
      <c r="AN41" s="37"/>
      <c r="AO41" s="37"/>
      <c r="AP41" s="37"/>
      <c r="AQ41" s="37"/>
      <c r="AR41" s="37"/>
      <c r="AS41" s="37"/>
      <c r="AT41" s="37"/>
      <c r="AU41" s="37"/>
      <c r="AV41" s="37"/>
    </row>
    <row r="42" spans="1:48" x14ac:dyDescent="0.2">
      <c r="A42" s="37"/>
      <c r="B42" s="37"/>
      <c r="C42" s="37"/>
      <c r="D42" s="37"/>
      <c r="E42" s="37"/>
      <c r="F42" s="37"/>
      <c r="G42" s="37"/>
      <c r="H42" s="99"/>
      <c r="I42" s="99"/>
      <c r="J42" s="99"/>
      <c r="K42" s="99"/>
      <c r="L42" s="37"/>
      <c r="M42" s="64"/>
      <c r="N42" s="68"/>
      <c r="O42" s="37"/>
      <c r="P42" s="37"/>
      <c r="Q42" s="37"/>
      <c r="R42" s="68"/>
      <c r="S42" s="68"/>
      <c r="T42" s="68"/>
      <c r="U42" s="37"/>
      <c r="V42" s="37"/>
      <c r="W42" s="68"/>
      <c r="X42" s="68"/>
      <c r="Y42" s="37"/>
      <c r="Z42" s="68"/>
      <c r="AA42" s="68"/>
      <c r="AB42" s="37"/>
      <c r="AC42" s="64"/>
      <c r="AD42" s="64"/>
      <c r="AE42" s="37"/>
      <c r="AF42" s="37"/>
      <c r="AG42" s="37"/>
      <c r="AH42" s="37"/>
      <c r="AI42" s="106"/>
      <c r="AJ42" s="57"/>
      <c r="AK42" s="112"/>
      <c r="AL42" s="68"/>
      <c r="AM42" s="37"/>
      <c r="AN42" s="37"/>
      <c r="AO42" s="37"/>
      <c r="AP42" s="37"/>
      <c r="AQ42" s="37"/>
      <c r="AR42" s="37"/>
      <c r="AS42" s="37"/>
      <c r="AT42" s="37"/>
      <c r="AU42" s="37"/>
      <c r="AV42" s="37"/>
    </row>
    <row r="43" spans="1:48" x14ac:dyDescent="0.2">
      <c r="A43" s="37" t="str">
        <f>Osnovni_podatki!A10</f>
        <v>Predsednik tekmovalnega odbora:</v>
      </c>
      <c r="B43" s="37"/>
      <c r="C43" s="37"/>
      <c r="D43" s="37"/>
      <c r="E43" s="37"/>
      <c r="F43" s="37"/>
      <c r="G43" s="37"/>
      <c r="H43" s="99"/>
      <c r="I43" s="99"/>
      <c r="J43" s="99"/>
      <c r="K43" s="99"/>
      <c r="L43" s="37"/>
      <c r="M43" s="64"/>
      <c r="N43" s="68" t="str">
        <f>Osnovni_podatki!A11</f>
        <v>Predsednik obračunske komisije:</v>
      </c>
      <c r="O43" s="37"/>
      <c r="P43" s="37"/>
      <c r="Q43" s="37"/>
      <c r="R43" s="68"/>
      <c r="S43" s="68"/>
      <c r="T43" s="68"/>
      <c r="U43" s="37"/>
      <c r="V43" s="37"/>
      <c r="W43" s="68"/>
      <c r="X43" s="68"/>
      <c r="Y43" s="37"/>
      <c r="Z43" s="68"/>
      <c r="AA43" s="68"/>
      <c r="AB43" s="37"/>
      <c r="AC43" s="64"/>
      <c r="AD43" s="64"/>
      <c r="AE43" s="37"/>
      <c r="AF43" s="37"/>
      <c r="AG43" s="37"/>
      <c r="AH43" s="115" t="str">
        <f>Osnovni_podatki!A12</f>
        <v>Vodja tekmovanja:</v>
      </c>
      <c r="AI43" s="106"/>
      <c r="AJ43" s="57"/>
      <c r="AK43" s="112"/>
      <c r="AL43" s="68"/>
      <c r="AM43" s="37"/>
      <c r="AN43" s="37"/>
      <c r="AO43" s="37"/>
      <c r="AP43" s="37"/>
      <c r="AQ43" s="37"/>
      <c r="AR43" s="37"/>
      <c r="AS43" s="37"/>
      <c r="AT43" s="37"/>
      <c r="AU43" s="37"/>
      <c r="AV43" s="37"/>
    </row>
    <row r="44" spans="1:48" x14ac:dyDescent="0.2">
      <c r="A44" s="37">
        <f>Osnovni_podatki!B10</f>
        <v>0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68">
        <f>Osnovni_podatki!B11</f>
        <v>0</v>
      </c>
      <c r="O44" s="37"/>
      <c r="P44" s="37"/>
      <c r="Q44" s="37"/>
      <c r="R44" s="68"/>
      <c r="S44" s="68"/>
      <c r="T44" s="68"/>
      <c r="U44" s="37"/>
      <c r="V44" s="37"/>
      <c r="W44" s="68"/>
      <c r="X44" s="68"/>
      <c r="Y44" s="37"/>
      <c r="Z44" s="68"/>
      <c r="AA44" s="68"/>
      <c r="AB44" s="37"/>
      <c r="AC44" s="64"/>
      <c r="AD44" s="64"/>
      <c r="AE44" s="37"/>
      <c r="AF44" s="37"/>
      <c r="AG44" s="37"/>
      <c r="AH44" s="115">
        <f>Osnovni_podatki!B12</f>
        <v>0</v>
      </c>
      <c r="AI44" s="106"/>
      <c r="AJ44" s="57"/>
      <c r="AK44" s="112"/>
      <c r="AL44" s="68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48" x14ac:dyDescent="0.2">
      <c r="A45" s="37"/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68"/>
      <c r="O45" s="37"/>
      <c r="P45" s="37"/>
      <c r="Q45" s="37"/>
      <c r="R45" s="68"/>
      <c r="S45" s="68"/>
      <c r="T45" s="68"/>
      <c r="U45" s="37"/>
      <c r="V45" s="37"/>
      <c r="W45" s="68"/>
      <c r="X45" s="68"/>
      <c r="Y45" s="37"/>
      <c r="Z45" s="68"/>
      <c r="AA45" s="68"/>
      <c r="AB45" s="37"/>
      <c r="AC45" s="64"/>
      <c r="AD45" s="64"/>
      <c r="AE45" s="37"/>
      <c r="AF45" s="37"/>
      <c r="AG45" s="37"/>
      <c r="AH45" s="37"/>
      <c r="AI45" s="106"/>
      <c r="AJ45" s="57"/>
      <c r="AK45" s="112"/>
      <c r="AL45" s="68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48" x14ac:dyDescent="0.2">
      <c r="A46" s="37"/>
      <c r="B46" s="37"/>
      <c r="C46" s="37"/>
      <c r="D46" s="37"/>
      <c r="E46" s="37"/>
      <c r="F46" s="37"/>
      <c r="G46" s="37"/>
      <c r="L46" s="37"/>
      <c r="M46" s="64"/>
      <c r="N46" s="68"/>
      <c r="O46" s="37"/>
      <c r="P46" s="37"/>
      <c r="Q46" s="37"/>
      <c r="R46" s="68"/>
      <c r="S46" s="68"/>
      <c r="T46" s="68"/>
      <c r="U46" s="37"/>
      <c r="V46" s="37"/>
      <c r="W46" s="68"/>
      <c r="X46" s="68"/>
      <c r="Y46" s="37"/>
      <c r="Z46" s="68"/>
      <c r="AA46" s="68"/>
      <c r="AB46" s="37"/>
      <c r="AC46" s="64"/>
      <c r="AD46" s="64"/>
      <c r="AE46" s="37"/>
      <c r="AF46" s="37"/>
      <c r="AG46" s="37"/>
      <c r="AH46" s="37"/>
      <c r="AI46" s="106"/>
      <c r="AJ46" s="57"/>
      <c r="AK46" s="112"/>
      <c r="AL46" s="68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x14ac:dyDescent="0.2">
      <c r="A47" s="37"/>
      <c r="B47" s="37"/>
      <c r="C47" s="37"/>
      <c r="D47" s="37"/>
      <c r="E47" s="37"/>
      <c r="F47" s="37"/>
      <c r="G47" s="37"/>
      <c r="L47" s="37"/>
      <c r="M47" s="64"/>
      <c r="N47" s="68"/>
      <c r="O47" s="37"/>
      <c r="P47" s="37"/>
      <c r="Q47" s="37"/>
      <c r="R47" s="68"/>
      <c r="S47" s="68"/>
      <c r="T47" s="68"/>
      <c r="U47" s="37"/>
      <c r="V47" s="37"/>
      <c r="W47" s="68"/>
      <c r="X47" s="68"/>
      <c r="Y47" s="37"/>
      <c r="Z47" s="68"/>
      <c r="AA47" s="68"/>
      <c r="AB47" s="37"/>
      <c r="AC47" s="64"/>
      <c r="AD47" s="64"/>
      <c r="AE47" s="37"/>
      <c r="AF47" s="37"/>
      <c r="AG47" s="37"/>
      <c r="AH47" s="37"/>
      <c r="AI47" s="106"/>
      <c r="AJ47" s="37"/>
      <c r="AK47" s="112"/>
      <c r="AL47" s="68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 x14ac:dyDescent="0.2">
      <c r="A48" s="37"/>
      <c r="B48" s="37"/>
      <c r="C48" s="37"/>
      <c r="D48" s="37"/>
      <c r="E48" s="37"/>
      <c r="F48" s="37"/>
      <c r="G48" s="37"/>
      <c r="L48" s="37"/>
      <c r="M48" s="64"/>
      <c r="N48" s="68"/>
      <c r="O48" s="37"/>
      <c r="P48" s="37"/>
      <c r="Q48" s="37"/>
      <c r="R48" s="68"/>
      <c r="S48" s="68"/>
      <c r="T48" s="68"/>
      <c r="U48" s="37"/>
      <c r="V48" s="37"/>
      <c r="W48" s="68"/>
      <c r="X48" s="68"/>
      <c r="Y48" s="37"/>
      <c r="Z48" s="68"/>
      <c r="AA48" s="68"/>
      <c r="AB48" s="37"/>
      <c r="AC48" s="64"/>
      <c r="AD48" s="64"/>
      <c r="AE48" s="37"/>
      <c r="AF48" s="37"/>
      <c r="AG48" s="37"/>
      <c r="AH48" s="37"/>
      <c r="AI48" s="106"/>
      <c r="AJ48" s="37"/>
      <c r="AK48" s="112"/>
      <c r="AL48" s="68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48" x14ac:dyDescent="0.2">
      <c r="A49" s="37"/>
      <c r="B49" s="37"/>
      <c r="C49" s="37"/>
      <c r="D49" s="37"/>
      <c r="E49" s="37"/>
      <c r="F49" s="37"/>
      <c r="G49" s="37"/>
      <c r="L49" s="37"/>
      <c r="M49" s="64"/>
      <c r="N49" s="68"/>
      <c r="O49" s="37"/>
      <c r="P49" s="37"/>
      <c r="Q49" s="37"/>
      <c r="R49" s="68"/>
      <c r="S49" s="68"/>
      <c r="T49" s="68"/>
      <c r="U49" s="58"/>
      <c r="V49" s="37"/>
      <c r="W49" s="68"/>
      <c r="X49" s="68"/>
      <c r="Y49" s="37"/>
      <c r="Z49" s="68"/>
      <c r="AA49" s="68"/>
      <c r="AB49" s="37"/>
      <c r="AC49" s="64"/>
      <c r="AD49" s="64"/>
      <c r="AE49" s="26"/>
      <c r="AF49" s="59"/>
      <c r="AG49" s="48"/>
      <c r="AH49" s="37"/>
      <c r="AI49" s="106"/>
      <c r="AJ49" s="37"/>
      <c r="AK49" s="112"/>
      <c r="AL49" s="68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:48" x14ac:dyDescent="0.2">
      <c r="A50" s="37"/>
      <c r="B50" s="37"/>
      <c r="C50" s="37"/>
      <c r="D50" s="37"/>
      <c r="E50" s="37"/>
      <c r="F50" s="37"/>
      <c r="G50" s="37"/>
      <c r="L50" s="37"/>
      <c r="M50" s="64"/>
      <c r="N50" s="68"/>
      <c r="O50" s="37"/>
      <c r="P50" s="37"/>
      <c r="Q50" s="37"/>
      <c r="R50" s="68"/>
      <c r="S50" s="68"/>
      <c r="T50" s="68"/>
      <c r="U50" s="58"/>
      <c r="V50" s="37"/>
      <c r="W50" s="68"/>
      <c r="X50" s="68"/>
      <c r="Y50" s="37"/>
      <c r="Z50" s="68"/>
      <c r="AA50" s="68"/>
      <c r="AB50" s="37"/>
      <c r="AC50" s="64"/>
      <c r="AD50" s="64"/>
      <c r="AE50" s="26"/>
      <c r="AF50" s="59"/>
      <c r="AG50" s="48"/>
      <c r="AH50" s="37"/>
      <c r="AI50" s="106"/>
      <c r="AJ50" s="37"/>
      <c r="AK50" s="112"/>
      <c r="AL50" s="68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:48" x14ac:dyDescent="0.2">
      <c r="A51" s="37"/>
      <c r="B51" s="37"/>
      <c r="C51" s="37"/>
      <c r="D51" s="37"/>
      <c r="E51" s="37"/>
      <c r="F51" s="37"/>
      <c r="G51" s="37"/>
      <c r="L51" s="37"/>
      <c r="M51" s="64"/>
      <c r="N51" s="68"/>
      <c r="O51" s="37"/>
      <c r="P51" s="37"/>
      <c r="Q51" s="37"/>
      <c r="R51" s="68"/>
      <c r="S51" s="68"/>
      <c r="T51" s="68"/>
      <c r="U51" s="58"/>
      <c r="V51" s="37"/>
      <c r="W51" s="68"/>
      <c r="X51" s="68"/>
      <c r="Y51" s="37"/>
      <c r="Z51" s="68"/>
      <c r="AA51" s="68"/>
      <c r="AB51" s="37"/>
      <c r="AC51" s="64"/>
      <c r="AD51" s="64"/>
      <c r="AE51" s="26"/>
      <c r="AF51" s="59"/>
      <c r="AG51" s="48"/>
      <c r="AH51" s="37"/>
      <c r="AI51" s="106"/>
      <c r="AJ51" s="37"/>
      <c r="AK51" s="112"/>
      <c r="AL51" s="68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 x14ac:dyDescent="0.2">
      <c r="A52" s="37"/>
      <c r="B52" s="37"/>
      <c r="C52" s="37"/>
      <c r="D52" s="37"/>
      <c r="E52" s="37"/>
      <c r="F52" s="37"/>
      <c r="G52" s="37"/>
      <c r="L52" s="37"/>
      <c r="M52" s="64"/>
      <c r="N52" s="68"/>
      <c r="O52" s="37"/>
      <c r="P52" s="37"/>
      <c r="Q52" s="37"/>
      <c r="R52" s="68"/>
      <c r="S52" s="68"/>
      <c r="T52" s="68"/>
      <c r="U52" s="58"/>
      <c r="V52" s="37"/>
      <c r="W52" s="68"/>
      <c r="X52" s="68"/>
      <c r="Y52" s="37"/>
      <c r="Z52" s="68"/>
      <c r="AA52" s="68"/>
      <c r="AB52" s="37"/>
      <c r="AC52" s="64"/>
      <c r="AD52" s="64"/>
      <c r="AE52" s="26"/>
      <c r="AF52" s="59"/>
      <c r="AG52" s="48"/>
      <c r="AH52" s="37"/>
      <c r="AI52" s="106"/>
      <c r="AJ52" s="37"/>
      <c r="AK52" s="112"/>
      <c r="AL52" s="68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8" x14ac:dyDescent="0.2">
      <c r="A53" s="37"/>
      <c r="B53" s="37"/>
      <c r="C53" s="37"/>
      <c r="D53" s="37"/>
      <c r="E53" s="37"/>
      <c r="F53" s="37"/>
      <c r="G53" s="37"/>
      <c r="L53" s="37"/>
      <c r="M53" s="64"/>
      <c r="N53" s="68"/>
      <c r="O53" s="37"/>
      <c r="P53" s="37"/>
      <c r="Q53" s="37"/>
      <c r="R53" s="68"/>
      <c r="S53" s="68"/>
      <c r="T53" s="68"/>
      <c r="U53" s="58"/>
      <c r="V53" s="37"/>
      <c r="W53" s="68"/>
      <c r="X53" s="68"/>
      <c r="Y53" s="37"/>
      <c r="Z53" s="68"/>
      <c r="AA53" s="68"/>
      <c r="AB53" s="37"/>
      <c r="AC53" s="64"/>
      <c r="AD53" s="64"/>
      <c r="AE53" s="26"/>
      <c r="AF53" s="59"/>
      <c r="AG53" s="48"/>
      <c r="AH53" s="37"/>
      <c r="AI53" s="106"/>
      <c r="AJ53" s="37"/>
      <c r="AK53" s="112"/>
      <c r="AL53" s="68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1:48" x14ac:dyDescent="0.2">
      <c r="A54" s="37"/>
      <c r="B54" s="37"/>
      <c r="C54" s="37"/>
      <c r="D54" s="37"/>
      <c r="E54" s="37"/>
      <c r="F54" s="37"/>
      <c r="G54" s="37"/>
      <c r="L54" s="37"/>
      <c r="M54" s="64"/>
      <c r="N54" s="68"/>
      <c r="O54" s="37"/>
      <c r="P54" s="37"/>
      <c r="Q54" s="37"/>
      <c r="R54" s="68"/>
      <c r="S54" s="68"/>
      <c r="T54" s="68"/>
      <c r="U54" s="58"/>
      <c r="V54" s="37"/>
      <c r="W54" s="68"/>
      <c r="X54" s="68"/>
      <c r="Y54" s="37"/>
      <c r="Z54" s="68"/>
      <c r="AA54" s="68"/>
      <c r="AB54" s="37"/>
      <c r="AC54" s="64"/>
      <c r="AD54" s="64"/>
      <c r="AE54" s="26"/>
      <c r="AF54" s="59"/>
      <c r="AG54" s="48"/>
      <c r="AH54" s="37"/>
      <c r="AI54" s="106"/>
      <c r="AJ54" s="37"/>
      <c r="AK54" s="112"/>
      <c r="AL54" s="68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1:48" x14ac:dyDescent="0.2">
      <c r="A55" s="37"/>
      <c r="B55" s="37"/>
      <c r="C55" s="37"/>
      <c r="D55" s="37"/>
      <c r="E55" s="37"/>
      <c r="F55" s="37"/>
      <c r="G55" s="37"/>
      <c r="L55" s="37"/>
      <c r="M55" s="64"/>
      <c r="N55" s="68"/>
      <c r="O55" s="37"/>
      <c r="P55" s="37"/>
      <c r="Q55" s="37"/>
      <c r="R55" s="68"/>
      <c r="S55" s="68"/>
      <c r="T55" s="68"/>
      <c r="U55" s="58"/>
      <c r="V55" s="37"/>
      <c r="W55" s="68"/>
      <c r="X55" s="68"/>
      <c r="Y55" s="37"/>
      <c r="Z55" s="68"/>
      <c r="AA55" s="68"/>
      <c r="AB55" s="37"/>
      <c r="AC55" s="64"/>
      <c r="AD55" s="64"/>
      <c r="AE55" s="26"/>
      <c r="AF55" s="59"/>
      <c r="AG55" s="48"/>
      <c r="AH55" s="37"/>
      <c r="AI55" s="106"/>
      <c r="AJ55" s="37"/>
      <c r="AK55" s="112"/>
      <c r="AL55" s="68"/>
      <c r="AM55" s="37"/>
      <c r="AN55" s="37"/>
      <c r="AO55" s="37"/>
      <c r="AP55" s="37"/>
      <c r="AQ55" s="37"/>
      <c r="AR55" s="37"/>
      <c r="AS55" s="37"/>
      <c r="AT55" s="37"/>
      <c r="AU55" s="37"/>
      <c r="AV55" s="37"/>
    </row>
    <row r="56" spans="1:48" x14ac:dyDescent="0.2">
      <c r="A56" s="37"/>
      <c r="B56" s="37"/>
      <c r="C56" s="37"/>
      <c r="D56" s="37"/>
      <c r="E56" s="37"/>
      <c r="F56" s="37"/>
      <c r="G56" s="37"/>
      <c r="L56" s="37"/>
      <c r="M56" s="64"/>
      <c r="N56" s="68"/>
      <c r="O56" s="37"/>
      <c r="P56" s="37"/>
      <c r="Q56" s="37"/>
      <c r="R56" s="68"/>
      <c r="S56" s="68"/>
      <c r="T56" s="68"/>
      <c r="U56" s="58"/>
      <c r="V56" s="37"/>
      <c r="W56" s="68"/>
      <c r="X56" s="68"/>
      <c r="Y56" s="37"/>
      <c r="Z56" s="68"/>
      <c r="AA56" s="68"/>
      <c r="AB56" s="37"/>
      <c r="AC56" s="64"/>
      <c r="AD56" s="64"/>
      <c r="AE56" s="26"/>
      <c r="AF56" s="59"/>
      <c r="AG56" s="48"/>
      <c r="AH56" s="37"/>
      <c r="AI56" s="106"/>
      <c r="AJ56" s="37"/>
      <c r="AK56" s="112"/>
      <c r="AL56" s="68"/>
      <c r="AM56" s="37"/>
      <c r="AN56" s="37"/>
      <c r="AO56" s="37"/>
      <c r="AP56" s="37"/>
      <c r="AQ56" s="37"/>
      <c r="AR56" s="37"/>
      <c r="AS56" s="37"/>
      <c r="AT56" s="37"/>
      <c r="AU56" s="37"/>
      <c r="AV56" s="37"/>
    </row>
    <row r="57" spans="1:48" x14ac:dyDescent="0.2">
      <c r="A57" s="37"/>
      <c r="B57" s="37"/>
      <c r="C57" s="37"/>
      <c r="D57" s="37"/>
      <c r="E57" s="37"/>
      <c r="F57" s="37"/>
      <c r="G57" s="37"/>
      <c r="L57" s="37"/>
      <c r="M57" s="64"/>
      <c r="N57" s="68"/>
      <c r="O57" s="37"/>
      <c r="P57" s="37"/>
      <c r="Q57" s="37"/>
      <c r="R57" s="68"/>
      <c r="S57" s="68"/>
      <c r="T57" s="68"/>
      <c r="U57" s="58"/>
      <c r="V57" s="37"/>
      <c r="W57" s="68"/>
      <c r="X57" s="68"/>
      <c r="Y57" s="37"/>
      <c r="Z57" s="68"/>
      <c r="AA57" s="68"/>
      <c r="AB57" s="37"/>
      <c r="AC57" s="64"/>
      <c r="AD57" s="64"/>
      <c r="AE57" s="26"/>
      <c r="AF57" s="59"/>
      <c r="AG57" s="48"/>
      <c r="AH57" s="37"/>
      <c r="AI57" s="106"/>
      <c r="AJ57" s="37"/>
      <c r="AK57" s="112"/>
      <c r="AL57" s="68"/>
      <c r="AM57" s="37"/>
      <c r="AN57" s="37"/>
      <c r="AO57" s="37"/>
      <c r="AP57" s="37"/>
      <c r="AQ57" s="37"/>
      <c r="AR57" s="37"/>
      <c r="AS57" s="37"/>
      <c r="AT57" s="37"/>
      <c r="AU57" s="37"/>
      <c r="AV57" s="37"/>
    </row>
    <row r="58" spans="1:48" x14ac:dyDescent="0.2">
      <c r="A58" s="37"/>
      <c r="B58" s="37"/>
      <c r="C58" s="37"/>
      <c r="D58" s="37"/>
      <c r="E58" s="37"/>
      <c r="F58" s="37"/>
      <c r="G58" s="37"/>
      <c r="L58" s="37"/>
      <c r="M58" s="64"/>
      <c r="N58" s="68"/>
      <c r="O58" s="37"/>
      <c r="P58" s="37"/>
      <c r="Q58" s="37"/>
      <c r="R58" s="68"/>
      <c r="S58" s="68"/>
      <c r="T58" s="68"/>
      <c r="U58" s="58"/>
      <c r="V58" s="37"/>
      <c r="W58" s="68"/>
      <c r="X58" s="68"/>
      <c r="Y58" s="37"/>
      <c r="Z58" s="68"/>
      <c r="AA58" s="68"/>
      <c r="AB58" s="37"/>
      <c r="AC58" s="64"/>
      <c r="AD58" s="64"/>
      <c r="AE58" s="26"/>
      <c r="AF58" s="59"/>
      <c r="AG58" s="48"/>
      <c r="AH58" s="37"/>
      <c r="AI58" s="106"/>
      <c r="AJ58" s="37"/>
      <c r="AK58" s="112"/>
      <c r="AL58" s="68"/>
      <c r="AM58" s="37"/>
      <c r="AN58" s="37"/>
      <c r="AO58" s="37"/>
      <c r="AP58" s="37"/>
      <c r="AQ58" s="37"/>
      <c r="AR58" s="37"/>
      <c r="AS58" s="37"/>
      <c r="AT58" s="37"/>
      <c r="AU58" s="37"/>
      <c r="AV58" s="37"/>
    </row>
    <row r="59" spans="1:48" x14ac:dyDescent="0.2">
      <c r="A59" s="37"/>
      <c r="B59" s="37"/>
      <c r="C59" s="37"/>
      <c r="D59" s="37"/>
      <c r="E59" s="37"/>
      <c r="F59" s="37"/>
      <c r="G59" s="37"/>
      <c r="L59" s="37"/>
      <c r="M59" s="64"/>
      <c r="N59" s="68"/>
      <c r="O59" s="37"/>
      <c r="P59" s="37"/>
      <c r="Q59" s="37"/>
      <c r="R59" s="68"/>
      <c r="S59" s="68"/>
      <c r="T59" s="68"/>
      <c r="U59" s="58"/>
      <c r="V59" s="37"/>
      <c r="W59" s="68"/>
      <c r="X59" s="68"/>
      <c r="Y59" s="37"/>
      <c r="Z59" s="68"/>
      <c r="AA59" s="68"/>
      <c r="AB59" s="37"/>
      <c r="AC59" s="64"/>
      <c r="AD59" s="64"/>
      <c r="AE59" s="26"/>
      <c r="AF59" s="59"/>
      <c r="AG59" s="48"/>
      <c r="AH59" s="37"/>
      <c r="AI59" s="106"/>
      <c r="AJ59" s="37"/>
      <c r="AK59" s="112"/>
      <c r="AL59" s="68"/>
      <c r="AM59" s="37"/>
      <c r="AN59" s="37"/>
      <c r="AO59" s="37"/>
      <c r="AP59" s="37"/>
      <c r="AQ59" s="37"/>
      <c r="AR59" s="37"/>
      <c r="AS59" s="37"/>
      <c r="AT59" s="37"/>
      <c r="AU59" s="37"/>
      <c r="AV59" s="37"/>
    </row>
    <row r="60" spans="1:48" x14ac:dyDescent="0.2">
      <c r="A60" s="37"/>
      <c r="B60" s="37"/>
      <c r="C60" s="37"/>
      <c r="D60" s="37"/>
      <c r="E60" s="37"/>
      <c r="F60" s="37"/>
      <c r="G60" s="37"/>
      <c r="L60" s="37"/>
      <c r="M60" s="64"/>
      <c r="N60" s="68"/>
      <c r="O60" s="37"/>
      <c r="P60" s="37"/>
      <c r="Q60" s="37"/>
      <c r="R60" s="68"/>
      <c r="S60" s="68"/>
      <c r="T60" s="68"/>
      <c r="U60" s="58"/>
      <c r="V60" s="37"/>
      <c r="W60" s="68"/>
      <c r="X60" s="68"/>
      <c r="Y60" s="37"/>
      <c r="Z60" s="68"/>
      <c r="AA60" s="68"/>
      <c r="AB60" s="37"/>
      <c r="AC60" s="64"/>
      <c r="AD60" s="64"/>
      <c r="AE60" s="26"/>
      <c r="AF60" s="59"/>
      <c r="AG60" s="48"/>
      <c r="AH60" s="37"/>
      <c r="AI60" s="106"/>
      <c r="AJ60" s="37"/>
      <c r="AK60" s="112"/>
      <c r="AL60" s="68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8" x14ac:dyDescent="0.2">
      <c r="A61" s="37"/>
      <c r="B61" s="37"/>
      <c r="C61" s="37"/>
      <c r="D61" s="37"/>
      <c r="E61" s="37"/>
      <c r="F61" s="37"/>
      <c r="G61" s="37"/>
      <c r="L61" s="37"/>
      <c r="M61" s="64"/>
      <c r="N61" s="68"/>
      <c r="O61" s="37"/>
      <c r="P61" s="37"/>
      <c r="Q61" s="37"/>
      <c r="R61" s="68"/>
      <c r="S61" s="68"/>
      <c r="T61" s="68"/>
      <c r="U61" s="58"/>
      <c r="V61" s="37"/>
      <c r="W61" s="68"/>
      <c r="X61" s="68"/>
      <c r="Y61" s="37"/>
      <c r="Z61" s="68"/>
      <c r="AA61" s="68"/>
      <c r="AB61" s="37"/>
      <c r="AC61" s="64"/>
      <c r="AD61" s="64"/>
      <c r="AE61" s="26"/>
      <c r="AF61" s="59"/>
      <c r="AG61" s="48"/>
      <c r="AH61" s="37"/>
      <c r="AI61" s="106"/>
      <c r="AJ61" s="37"/>
      <c r="AK61" s="112"/>
      <c r="AL61" s="68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48" x14ac:dyDescent="0.2">
      <c r="A62" s="37"/>
      <c r="B62" s="37"/>
      <c r="C62" s="37"/>
      <c r="D62" s="37"/>
      <c r="E62" s="37"/>
      <c r="F62" s="37"/>
      <c r="G62" s="37"/>
      <c r="L62" s="37"/>
      <c r="M62" s="64"/>
      <c r="N62" s="68"/>
      <c r="O62" s="37"/>
      <c r="P62" s="37"/>
      <c r="Q62" s="37"/>
      <c r="R62" s="68"/>
      <c r="S62" s="68"/>
      <c r="T62" s="68"/>
      <c r="U62" s="58"/>
      <c r="V62" s="37"/>
      <c r="W62" s="68"/>
      <c r="X62" s="68"/>
      <c r="Y62" s="37"/>
      <c r="Z62" s="68"/>
      <c r="AA62" s="68"/>
      <c r="AB62" s="37"/>
      <c r="AC62" s="64"/>
      <c r="AD62" s="64"/>
      <c r="AE62" s="26"/>
      <c r="AF62" s="59"/>
      <c r="AG62" s="48"/>
      <c r="AH62" s="37"/>
      <c r="AI62" s="106"/>
      <c r="AJ62" s="37"/>
      <c r="AK62" s="112"/>
      <c r="AL62" s="68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:48" x14ac:dyDescent="0.2">
      <c r="A63" s="37"/>
      <c r="B63" s="37"/>
      <c r="C63" s="37"/>
      <c r="D63" s="37"/>
      <c r="E63" s="37"/>
      <c r="F63" s="37"/>
      <c r="G63" s="37"/>
      <c r="L63" s="37"/>
      <c r="M63" s="64"/>
      <c r="N63" s="68"/>
      <c r="O63" s="37"/>
      <c r="P63" s="37"/>
      <c r="Q63" s="37"/>
      <c r="R63" s="68"/>
      <c r="S63" s="68"/>
      <c r="T63" s="68"/>
      <c r="U63" s="58"/>
      <c r="V63" s="37"/>
      <c r="W63" s="68"/>
      <c r="X63" s="68"/>
      <c r="Y63" s="37"/>
      <c r="Z63" s="68"/>
      <c r="AA63" s="68"/>
      <c r="AB63" s="37"/>
      <c r="AC63" s="64"/>
      <c r="AD63" s="64"/>
      <c r="AE63" s="26"/>
      <c r="AF63" s="59"/>
      <c r="AG63" s="48"/>
      <c r="AH63" s="37"/>
      <c r="AI63" s="106"/>
      <c r="AJ63" s="37"/>
      <c r="AK63" s="112"/>
      <c r="AL63" s="68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8" x14ac:dyDescent="0.2">
      <c r="AI64" s="106"/>
      <c r="AJ64" s="37"/>
      <c r="AK64" s="112"/>
      <c r="AL64" s="68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35:48" x14ac:dyDescent="0.2">
      <c r="AI65" s="106"/>
      <c r="AJ65" s="37"/>
      <c r="AK65" s="112"/>
      <c r="AL65" s="68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35:48" x14ac:dyDescent="0.2">
      <c r="AI66" s="106"/>
      <c r="AJ66" s="37"/>
      <c r="AK66" s="112"/>
      <c r="AL66" s="68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35:48" x14ac:dyDescent="0.2">
      <c r="AI67" s="106"/>
      <c r="AJ67" s="37"/>
      <c r="AK67" s="112"/>
      <c r="AL67" s="68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</sheetData>
  <mergeCells count="30">
    <mergeCell ref="AH6:AH8"/>
    <mergeCell ref="R7:R8"/>
    <mergeCell ref="S7:T7"/>
    <mergeCell ref="U7:V7"/>
    <mergeCell ref="W7:X7"/>
    <mergeCell ref="Z7:AA7"/>
    <mergeCell ref="AF6:AF8"/>
    <mergeCell ref="AG6:AG8"/>
    <mergeCell ref="G6:G8"/>
    <mergeCell ref="K6:K8"/>
    <mergeCell ref="L6:L8"/>
    <mergeCell ref="O7:P7"/>
    <mergeCell ref="O6:R6"/>
    <mergeCell ref="W6:Y6"/>
    <mergeCell ref="H7:H8"/>
    <mergeCell ref="I7:I8"/>
    <mergeCell ref="J7:J8"/>
    <mergeCell ref="H6:J6"/>
    <mergeCell ref="A6:A8"/>
    <mergeCell ref="B6:B8"/>
    <mergeCell ref="C6:C8"/>
    <mergeCell ref="D6:D8"/>
    <mergeCell ref="E6:E8"/>
    <mergeCell ref="F6:F8"/>
    <mergeCell ref="M6:M8"/>
    <mergeCell ref="N6:N8"/>
    <mergeCell ref="AD6:AD8"/>
    <mergeCell ref="AE6:AE8"/>
    <mergeCell ref="AC6:AC8"/>
    <mergeCell ref="Z6:AB6"/>
  </mergeCells>
  <conditionalFormatting sqref="AI9:AI41">
    <cfRule type="cellIs" dxfId="0" priority="1" operator="greaterThan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V64"/>
  <sheetViews>
    <sheetView topLeftCell="K1" zoomScaleNormal="100" workbookViewId="0">
      <selection activeCell="AP11" sqref="AP11"/>
    </sheetView>
  </sheetViews>
  <sheetFormatPr defaultColWidth="8.7109375" defaultRowHeight="12.75" x14ac:dyDescent="0.2"/>
  <cols>
    <col min="1" max="1" width="4.28515625" customWidth="1"/>
    <col min="2" max="2" width="10.28515625" customWidth="1"/>
    <col min="3" max="3" width="5" customWidth="1"/>
    <col min="4" max="4" width="34" bestFit="1" customWidth="1"/>
    <col min="5" max="5" width="19.5703125" customWidth="1"/>
    <col min="6" max="6" width="20.7109375" customWidth="1"/>
    <col min="7" max="7" width="23.42578125" customWidth="1"/>
    <col min="8" max="11" width="5.42578125" style="100" customWidth="1"/>
    <col min="12" max="12" width="6" customWidth="1"/>
    <col min="13" max="13" width="8.7109375" style="13" customWidth="1"/>
    <col min="14" max="14" width="3.5703125" style="70" customWidth="1"/>
    <col min="15" max="15" width="7.28515625" customWidth="1"/>
    <col min="16" max="16" width="5" customWidth="1"/>
    <col min="17" max="17" width="10" customWidth="1"/>
    <col min="18" max="18" width="3.5703125" style="70" customWidth="1"/>
    <col min="19" max="20" width="3.140625" style="70" customWidth="1"/>
    <col min="21" max="21" width="7.28515625" customWidth="1"/>
    <col min="22" max="22" width="6.42578125" customWidth="1"/>
    <col min="23" max="24" width="3.140625" style="70" customWidth="1"/>
    <col min="25" max="25" width="6.5703125" style="2" customWidth="1"/>
    <col min="26" max="26" width="5.85546875" customWidth="1"/>
    <col min="27" max="28" width="3.140625" style="70" customWidth="1"/>
    <col min="29" max="29" width="6.42578125" customWidth="1"/>
    <col min="30" max="30" width="6" customWidth="1"/>
    <col min="31" max="32" width="3.140625" style="70" customWidth="1"/>
    <col min="33" max="33" width="6.42578125" customWidth="1"/>
    <col min="34" max="35" width="3.140625" style="70" customWidth="1"/>
    <col min="36" max="36" width="6.85546875" customWidth="1"/>
    <col min="37" max="37" width="9.5703125" style="13" customWidth="1"/>
    <col min="38" max="39" width="8.7109375" style="13" customWidth="1"/>
    <col min="40" max="40" width="8.7109375" style="5" customWidth="1"/>
    <col min="41" max="41" width="9.28515625" customWidth="1"/>
    <col min="42" max="42" width="7.7109375" customWidth="1"/>
  </cols>
  <sheetData>
    <row r="1" spans="1:47" s="43" customFormat="1" ht="18.75" x14ac:dyDescent="0.3">
      <c r="A1" s="44" t="str">
        <f>Osnovni_podatki!B7</f>
        <v>GZ MORAVČE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GZ MENGEŠ ORJENTACIJA</v>
      </c>
      <c r="N1" s="66"/>
      <c r="P1" s="45"/>
      <c r="Q1" s="45"/>
      <c r="R1" s="66"/>
      <c r="S1" s="66"/>
      <c r="T1" s="66"/>
      <c r="U1" s="45"/>
      <c r="V1" s="45"/>
      <c r="W1" s="66"/>
      <c r="X1" s="66"/>
      <c r="Y1" s="45"/>
      <c r="Z1" s="45"/>
      <c r="AA1" s="66"/>
      <c r="AB1" s="66"/>
      <c r="AC1" s="45"/>
      <c r="AD1" s="45"/>
      <c r="AE1" s="66"/>
      <c r="AF1" s="66"/>
      <c r="AG1" s="45"/>
      <c r="AH1" s="66"/>
      <c r="AI1" s="66"/>
      <c r="AJ1" s="45"/>
      <c r="AK1" s="46"/>
      <c r="AL1" s="46"/>
      <c r="AM1" s="46"/>
      <c r="AO1" s="46"/>
      <c r="AP1" s="47" t="str">
        <f>Osnovni_podatki!B8&amp;", "&amp;TEXT(Osnovni_podatki!B9,"dd. mmmm yyyy")</f>
        <v>PEČE PRI MORAVČAH, 09. maj 2015</v>
      </c>
    </row>
    <row r="2" spans="1:47" s="1" customFormat="1" ht="18" x14ac:dyDescent="0.25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50"/>
      <c r="N2" s="67"/>
      <c r="O2" s="50"/>
      <c r="P2" s="51"/>
      <c r="Q2" s="51"/>
      <c r="R2" s="67"/>
      <c r="S2" s="67"/>
      <c r="T2" s="67"/>
      <c r="U2" s="51"/>
      <c r="V2" s="52"/>
      <c r="W2" s="67"/>
      <c r="X2" s="67"/>
      <c r="Y2" s="50"/>
      <c r="Z2" s="54"/>
      <c r="AA2" s="67"/>
      <c r="AB2" s="67"/>
      <c r="AC2" s="53"/>
      <c r="AD2" s="54"/>
      <c r="AE2" s="67"/>
      <c r="AF2" s="67"/>
      <c r="AG2" s="52"/>
      <c r="AH2" s="67"/>
      <c r="AI2" s="67"/>
      <c r="AJ2" s="50"/>
      <c r="AK2" s="52"/>
      <c r="AL2" s="48"/>
      <c r="AM2" s="55"/>
      <c r="AN2" s="55"/>
      <c r="AO2" s="48"/>
      <c r="AP2" s="48"/>
      <c r="AQ2" s="4"/>
      <c r="AR2" s="4"/>
      <c r="AS2" s="4"/>
      <c r="AT2" s="4"/>
    </row>
    <row r="3" spans="1:47" x14ac:dyDescent="0.2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56"/>
      <c r="N3" s="68"/>
      <c r="O3" s="56"/>
      <c r="P3" s="56"/>
      <c r="Q3" s="56"/>
      <c r="R3" s="68"/>
      <c r="S3" s="68"/>
      <c r="T3" s="68"/>
      <c r="U3" s="56"/>
      <c r="V3" s="26"/>
      <c r="W3" s="68"/>
      <c r="X3" s="68"/>
      <c r="Y3" s="37"/>
      <c r="Z3" s="37"/>
      <c r="AA3" s="68"/>
      <c r="AB3" s="68"/>
      <c r="AC3" s="56"/>
      <c r="AD3" s="37"/>
      <c r="AE3" s="68"/>
      <c r="AF3" s="68"/>
      <c r="AG3" s="26"/>
      <c r="AH3" s="68"/>
      <c r="AI3" s="68"/>
      <c r="AJ3" s="37"/>
      <c r="AK3" s="27"/>
      <c r="AL3" s="48"/>
      <c r="AM3" s="48"/>
      <c r="AN3" s="37"/>
      <c r="AO3" s="37"/>
      <c r="AP3" s="37"/>
      <c r="AQ3" s="3"/>
      <c r="AR3" s="3"/>
      <c r="AS3" s="3"/>
      <c r="AT3" s="3"/>
    </row>
    <row r="4" spans="1:47" ht="18" customHeight="1" x14ac:dyDescent="0.25">
      <c r="A4" s="37"/>
      <c r="B4" s="37"/>
      <c r="C4" s="37"/>
      <c r="D4" s="60" t="s">
        <v>11</v>
      </c>
      <c r="E4" s="37"/>
      <c r="F4" s="37"/>
      <c r="G4" s="37"/>
      <c r="H4" s="56"/>
      <c r="I4" s="56"/>
      <c r="J4" s="56"/>
      <c r="K4" s="56"/>
      <c r="L4" s="56"/>
      <c r="M4" s="37"/>
      <c r="N4" s="68"/>
      <c r="O4" s="37"/>
      <c r="P4" s="37"/>
      <c r="Q4" s="37"/>
      <c r="R4" s="68"/>
      <c r="S4" s="68"/>
      <c r="T4" s="68"/>
      <c r="U4" s="37"/>
      <c r="V4" s="37"/>
      <c r="W4" s="68"/>
      <c r="X4" s="68"/>
      <c r="Y4" s="37"/>
      <c r="Z4" s="37"/>
      <c r="AA4" s="68"/>
      <c r="AB4" s="68"/>
      <c r="AC4" s="37"/>
      <c r="AD4" s="37"/>
      <c r="AE4" s="68"/>
      <c r="AF4" s="68"/>
      <c r="AG4" s="48"/>
      <c r="AH4" s="68"/>
      <c r="AI4" s="68"/>
      <c r="AJ4" s="37"/>
      <c r="AK4" s="48"/>
      <c r="AL4" s="48"/>
      <c r="AM4" s="48"/>
      <c r="AN4" s="48"/>
      <c r="AO4" s="48"/>
      <c r="AP4" s="37"/>
      <c r="AQ4" s="3"/>
      <c r="AR4" s="3"/>
      <c r="AS4" s="3"/>
      <c r="AT4" s="3"/>
    </row>
    <row r="5" spans="1:47" ht="18" customHeight="1" x14ac:dyDescent="0.25">
      <c r="A5" s="37"/>
      <c r="B5" s="37"/>
      <c r="C5" s="37"/>
      <c r="D5" s="60"/>
      <c r="E5" s="37"/>
      <c r="F5" s="37"/>
      <c r="G5" s="37"/>
      <c r="H5" s="56"/>
      <c r="I5" s="56"/>
      <c r="J5" s="56"/>
      <c r="K5" s="56"/>
      <c r="L5" s="56"/>
      <c r="M5" s="37"/>
      <c r="N5" s="68"/>
      <c r="O5" s="3"/>
      <c r="P5" s="3"/>
      <c r="Q5" s="3"/>
      <c r="R5" s="68"/>
      <c r="S5" s="68"/>
      <c r="T5" s="68"/>
      <c r="U5" s="37"/>
      <c r="V5" s="37"/>
      <c r="W5" s="68"/>
      <c r="X5" s="68"/>
      <c r="Y5" s="37"/>
      <c r="Z5" s="37"/>
      <c r="AA5" s="68"/>
      <c r="AB5" s="68"/>
      <c r="AC5" s="37"/>
      <c r="AD5" s="37"/>
      <c r="AE5" s="68"/>
      <c r="AF5" s="68"/>
      <c r="AG5" s="48"/>
      <c r="AH5" s="68"/>
      <c r="AI5" s="68"/>
      <c r="AJ5" s="37"/>
      <c r="AK5" s="48"/>
      <c r="AL5" s="48"/>
      <c r="AM5" s="48"/>
      <c r="AN5" s="48"/>
      <c r="AO5" s="48"/>
      <c r="AP5" s="37"/>
      <c r="AQ5" s="3"/>
      <c r="AR5" s="3"/>
      <c r="AS5" s="3"/>
      <c r="AT5" s="3"/>
    </row>
    <row r="6" spans="1:47" ht="18" customHeight="1" x14ac:dyDescent="0.2">
      <c r="A6" s="128" t="s">
        <v>16</v>
      </c>
      <c r="B6" s="128" t="s">
        <v>15</v>
      </c>
      <c r="C6" s="128" t="s">
        <v>38</v>
      </c>
      <c r="D6" s="128" t="s">
        <v>4</v>
      </c>
      <c r="E6" s="128" t="s">
        <v>20</v>
      </c>
      <c r="F6" s="128" t="s">
        <v>32</v>
      </c>
      <c r="G6" s="128" t="s">
        <v>33</v>
      </c>
      <c r="H6" s="132" t="s">
        <v>52</v>
      </c>
      <c r="I6" s="133"/>
      <c r="J6" s="134"/>
      <c r="K6" s="128" t="s">
        <v>53</v>
      </c>
      <c r="L6" s="139" t="s">
        <v>34</v>
      </c>
      <c r="M6" s="149" t="s">
        <v>17</v>
      </c>
      <c r="N6" s="143" t="s">
        <v>46</v>
      </c>
      <c r="O6" s="117" t="s">
        <v>6</v>
      </c>
      <c r="P6" s="118"/>
      <c r="Q6" s="118"/>
      <c r="R6" s="119"/>
      <c r="S6" s="61"/>
      <c r="T6" s="69"/>
      <c r="U6" s="152" t="s">
        <v>5</v>
      </c>
      <c r="V6" s="153"/>
      <c r="W6" s="61"/>
      <c r="X6" s="69"/>
      <c r="Y6" s="152" t="s">
        <v>0</v>
      </c>
      <c r="Z6" s="153"/>
      <c r="AA6" s="61"/>
      <c r="AB6" s="69"/>
      <c r="AC6" s="152" t="s">
        <v>2</v>
      </c>
      <c r="AD6" s="153"/>
      <c r="AE6" s="122" t="s">
        <v>60</v>
      </c>
      <c r="AF6" s="123"/>
      <c r="AG6" s="124"/>
      <c r="AH6" s="61"/>
      <c r="AI6" s="69"/>
      <c r="AJ6" s="76" t="s">
        <v>10</v>
      </c>
      <c r="AK6" s="148" t="s">
        <v>36</v>
      </c>
      <c r="AL6" s="148" t="s">
        <v>37</v>
      </c>
      <c r="AM6" s="148" t="s">
        <v>19</v>
      </c>
      <c r="AN6" s="148" t="s">
        <v>18</v>
      </c>
      <c r="AO6" s="148" t="s">
        <v>21</v>
      </c>
      <c r="AP6" s="146" t="s">
        <v>3</v>
      </c>
      <c r="AQ6" s="3"/>
      <c r="AR6" s="3"/>
      <c r="AS6" s="3"/>
      <c r="AT6" s="3"/>
    </row>
    <row r="7" spans="1:47" ht="48.75" customHeight="1" x14ac:dyDescent="0.2">
      <c r="A7" s="128"/>
      <c r="B7" s="128"/>
      <c r="C7" s="128"/>
      <c r="D7" s="128"/>
      <c r="E7" s="128"/>
      <c r="F7" s="128"/>
      <c r="G7" s="128"/>
      <c r="H7" s="135" t="s">
        <v>54</v>
      </c>
      <c r="I7" s="135" t="s">
        <v>55</v>
      </c>
      <c r="J7" s="135" t="s">
        <v>56</v>
      </c>
      <c r="K7" s="128"/>
      <c r="L7" s="140"/>
      <c r="M7" s="150"/>
      <c r="N7" s="144"/>
      <c r="O7" s="142" t="s">
        <v>64</v>
      </c>
      <c r="P7" s="137"/>
      <c r="Q7" s="79" t="s">
        <v>63</v>
      </c>
      <c r="R7" s="120" t="s">
        <v>59</v>
      </c>
      <c r="S7" s="142" t="s">
        <v>43</v>
      </c>
      <c r="T7" s="137"/>
      <c r="U7" s="137" t="s">
        <v>9</v>
      </c>
      <c r="V7" s="138"/>
      <c r="W7" s="142" t="s">
        <v>43</v>
      </c>
      <c r="X7" s="137"/>
      <c r="Y7" s="137" t="s">
        <v>40</v>
      </c>
      <c r="Z7" s="138"/>
      <c r="AA7" s="142" t="s">
        <v>43</v>
      </c>
      <c r="AB7" s="137"/>
      <c r="AC7" s="137" t="s">
        <v>39</v>
      </c>
      <c r="AD7" s="138"/>
      <c r="AE7" s="142" t="s">
        <v>43</v>
      </c>
      <c r="AF7" s="137"/>
      <c r="AG7" s="101" t="s">
        <v>57</v>
      </c>
      <c r="AH7" s="142" t="s">
        <v>43</v>
      </c>
      <c r="AI7" s="137"/>
      <c r="AJ7" s="77" t="s">
        <v>35</v>
      </c>
      <c r="AK7" s="148"/>
      <c r="AL7" s="148"/>
      <c r="AM7" s="148"/>
      <c r="AN7" s="148"/>
      <c r="AO7" s="148"/>
      <c r="AP7" s="146"/>
      <c r="AQ7" s="3"/>
      <c r="AR7" s="3"/>
      <c r="AS7" s="3"/>
      <c r="AT7" s="3"/>
    </row>
    <row r="8" spans="1:47" ht="15" customHeight="1" x14ac:dyDescent="0.2">
      <c r="A8" s="128"/>
      <c r="B8" s="128"/>
      <c r="C8" s="128"/>
      <c r="D8" s="128"/>
      <c r="E8" s="128"/>
      <c r="F8" s="128"/>
      <c r="G8" s="128"/>
      <c r="H8" s="136"/>
      <c r="I8" s="136"/>
      <c r="J8" s="136"/>
      <c r="K8" s="128"/>
      <c r="L8" s="141"/>
      <c r="M8" s="151"/>
      <c r="N8" s="145"/>
      <c r="O8" s="33" t="s">
        <v>8</v>
      </c>
      <c r="P8" s="71" t="s">
        <v>7</v>
      </c>
      <c r="Q8" s="71"/>
      <c r="R8" s="121"/>
      <c r="S8" s="72" t="s">
        <v>44</v>
      </c>
      <c r="T8" s="73" t="s">
        <v>45</v>
      </c>
      <c r="U8" s="71" t="s">
        <v>8</v>
      </c>
      <c r="V8" s="34" t="s">
        <v>7</v>
      </c>
      <c r="W8" s="72" t="s">
        <v>44</v>
      </c>
      <c r="X8" s="73" t="s">
        <v>45</v>
      </c>
      <c r="Y8" s="71" t="s">
        <v>8</v>
      </c>
      <c r="Z8" s="34" t="s">
        <v>7</v>
      </c>
      <c r="AA8" s="72" t="s">
        <v>44</v>
      </c>
      <c r="AB8" s="73" t="s">
        <v>45</v>
      </c>
      <c r="AC8" s="71" t="s">
        <v>8</v>
      </c>
      <c r="AD8" s="34" t="s">
        <v>7</v>
      </c>
      <c r="AE8" s="72" t="s">
        <v>44</v>
      </c>
      <c r="AF8" s="73" t="s">
        <v>45</v>
      </c>
      <c r="AG8" s="34" t="s">
        <v>7</v>
      </c>
      <c r="AH8" s="72" t="s">
        <v>44</v>
      </c>
      <c r="AI8" s="73" t="s">
        <v>45</v>
      </c>
      <c r="AJ8" s="34" t="s">
        <v>7</v>
      </c>
      <c r="AK8" s="148"/>
      <c r="AL8" s="148"/>
      <c r="AM8" s="148"/>
      <c r="AN8" s="148"/>
      <c r="AO8" s="148"/>
      <c r="AP8" s="146"/>
      <c r="AQ8" s="3"/>
      <c r="AR8" s="3"/>
      <c r="AS8" s="3"/>
      <c r="AT8" s="3"/>
    </row>
    <row r="9" spans="1:47" x14ac:dyDescent="0.2">
      <c r="A9" s="28">
        <v>1</v>
      </c>
      <c r="B9" s="31" t="s">
        <v>11</v>
      </c>
      <c r="C9" s="20">
        <v>94</v>
      </c>
      <c r="D9" s="19" t="s">
        <v>73</v>
      </c>
      <c r="E9" s="21" t="s">
        <v>84</v>
      </c>
      <c r="F9" s="21" t="s">
        <v>85</v>
      </c>
      <c r="G9" s="21" t="s">
        <v>75</v>
      </c>
      <c r="H9" s="96">
        <v>2002</v>
      </c>
      <c r="I9" s="96">
        <v>2002</v>
      </c>
      <c r="J9" s="96">
        <v>2000</v>
      </c>
      <c r="K9" s="97">
        <f>VLOOKUP(H9,Letnice!$D$2:$E$12,2,0)+VLOOKUP(I9,Letnice!$D$2:$E$12,2,0)+VLOOKUP(J9,Letnice!$D$2:$E$12,2,0)</f>
        <v>41</v>
      </c>
      <c r="L9" s="108">
        <f>VLOOKUP(K9,Letnice!$D$16:$E$28,2,0)</f>
        <v>502</v>
      </c>
      <c r="M9" s="25">
        <v>0.46249999999999997</v>
      </c>
      <c r="N9" s="78"/>
      <c r="O9" s="24">
        <v>14.4</v>
      </c>
      <c r="P9" s="11">
        <v>0</v>
      </c>
      <c r="Q9" s="25"/>
      <c r="R9" s="78">
        <v>0</v>
      </c>
      <c r="S9" s="74">
        <v>4</v>
      </c>
      <c r="T9" s="75">
        <v>40</v>
      </c>
      <c r="U9" s="24">
        <v>20.6</v>
      </c>
      <c r="V9" s="11">
        <v>0</v>
      </c>
      <c r="W9" s="74">
        <v>2</v>
      </c>
      <c r="X9" s="75">
        <v>25</v>
      </c>
      <c r="Y9" s="24">
        <v>14</v>
      </c>
      <c r="Z9" s="11">
        <v>0</v>
      </c>
      <c r="AA9" s="74">
        <v>5</v>
      </c>
      <c r="AB9" s="75">
        <v>0</v>
      </c>
      <c r="AC9" s="24">
        <v>41.4</v>
      </c>
      <c r="AD9" s="11">
        <v>0</v>
      </c>
      <c r="AE9" s="74">
        <v>1</v>
      </c>
      <c r="AF9" s="75">
        <v>10</v>
      </c>
      <c r="AG9" s="11">
        <v>0</v>
      </c>
      <c r="AH9" s="74">
        <v>2</v>
      </c>
      <c r="AI9" s="75">
        <v>50</v>
      </c>
      <c r="AJ9" s="11">
        <v>0</v>
      </c>
      <c r="AK9" s="25">
        <v>0.49680555555555556</v>
      </c>
      <c r="AL9" s="25">
        <f>TIME(,S9+W9+AA9+AE9+AH9,X9+T9+AB9+AF9+AI9)</f>
        <v>1.1168981481481481E-2</v>
      </c>
      <c r="AM9" s="35">
        <f>AK9-M9-AL9</f>
        <v>2.3136574074074108E-2</v>
      </c>
      <c r="AN9" s="36">
        <f>((((HOUR(AM9))*3600)+((MINUTE(AM9))*60)+(SECOND(AM9)))*2)/60</f>
        <v>66.63333333333334</v>
      </c>
      <c r="AO9" s="36">
        <f>O9+P9+U9+V9+Y9+Z9+AC9+AD9+AG9+AJ9+AN9+N9+R9</f>
        <v>157.03333333333336</v>
      </c>
      <c r="AP9" s="10">
        <f>L9-AO9</f>
        <v>344.96666666666664</v>
      </c>
      <c r="AQ9" s="6"/>
      <c r="AR9" s="6"/>
      <c r="AS9" s="3"/>
      <c r="AT9" s="3"/>
      <c r="AU9" s="3"/>
    </row>
    <row r="10" spans="1:47" x14ac:dyDescent="0.2">
      <c r="A10" s="28">
        <v>2</v>
      </c>
      <c r="B10" s="31" t="s">
        <v>11</v>
      </c>
      <c r="C10" s="20">
        <v>37</v>
      </c>
      <c r="D10" s="19" t="s">
        <v>78</v>
      </c>
      <c r="E10" s="21" t="s">
        <v>84</v>
      </c>
      <c r="F10" s="21" t="s">
        <v>85</v>
      </c>
      <c r="G10" s="21" t="s">
        <v>82</v>
      </c>
      <c r="H10" s="96">
        <v>2000</v>
      </c>
      <c r="I10" s="96">
        <v>2000</v>
      </c>
      <c r="J10" s="96">
        <v>2003</v>
      </c>
      <c r="K10" s="97">
        <f>VLOOKUP(H10,Letnice!$D$2:$E$12,2,0)+VLOOKUP(I10,Letnice!$D$2:$E$12,2,0)+VLOOKUP(J10,Letnice!$D$2:$E$12,2,0)</f>
        <v>42</v>
      </c>
      <c r="L10" s="108">
        <f>VLOOKUP(K10,Letnice!$D$16:$E$28,2,0)</f>
        <v>501</v>
      </c>
      <c r="M10" s="25">
        <v>0.3833333333333333</v>
      </c>
      <c r="N10" s="78"/>
      <c r="O10" s="24">
        <v>14.69</v>
      </c>
      <c r="P10" s="11">
        <v>0</v>
      </c>
      <c r="Q10" s="25"/>
      <c r="R10" s="78">
        <v>0</v>
      </c>
      <c r="S10" s="74">
        <v>1</v>
      </c>
      <c r="T10" s="75">
        <v>50</v>
      </c>
      <c r="U10" s="24">
        <v>17.899999999999999</v>
      </c>
      <c r="V10" s="11">
        <v>0</v>
      </c>
      <c r="W10" s="74">
        <v>2</v>
      </c>
      <c r="X10" s="75">
        <v>40</v>
      </c>
      <c r="Y10" s="24">
        <v>14</v>
      </c>
      <c r="Z10" s="11">
        <v>0</v>
      </c>
      <c r="AA10" s="74">
        <v>2</v>
      </c>
      <c r="AB10" s="75">
        <v>50</v>
      </c>
      <c r="AC10" s="24">
        <v>32</v>
      </c>
      <c r="AD10" s="11">
        <v>10</v>
      </c>
      <c r="AE10" s="74">
        <v>2</v>
      </c>
      <c r="AF10" s="75">
        <v>30</v>
      </c>
      <c r="AG10" s="11">
        <v>0</v>
      </c>
      <c r="AH10" s="74">
        <v>2</v>
      </c>
      <c r="AI10" s="75">
        <v>50</v>
      </c>
      <c r="AJ10" s="11">
        <v>0</v>
      </c>
      <c r="AK10" s="25">
        <v>0.43505787037037041</v>
      </c>
      <c r="AL10" s="25">
        <f>TIME(,S10+W10+AA10+AE10+AH10,X10+T10+AB10+AF10+AI10)</f>
        <v>8.7962962962962968E-3</v>
      </c>
      <c r="AM10" s="35">
        <f>AK10-M10-AL10</f>
        <v>4.2928240740740815E-2</v>
      </c>
      <c r="AN10" s="36">
        <f>((((HOUR(AM10))*3600)+((MINUTE(AM10))*60)+(SECOND(AM10)))*2)/60</f>
        <v>123.63333333333334</v>
      </c>
      <c r="AO10" s="36">
        <f>O10+P10+U10+V10+Y10+Z10+AC10+AD10+AG10+AJ10+AN10+N10+R10</f>
        <v>212.22333333333336</v>
      </c>
      <c r="AP10" s="10">
        <f>L10-AO10</f>
        <v>288.77666666666664</v>
      </c>
      <c r="AQ10" s="6"/>
      <c r="AR10" s="6"/>
      <c r="AS10" s="3"/>
      <c r="AT10" s="3"/>
      <c r="AU10" s="3"/>
    </row>
    <row r="11" spans="1:47" x14ac:dyDescent="0.2">
      <c r="A11" s="28">
        <v>3</v>
      </c>
      <c r="B11" s="31" t="s">
        <v>11</v>
      </c>
      <c r="C11" s="20">
        <v>70</v>
      </c>
      <c r="D11" s="19" t="s">
        <v>76</v>
      </c>
      <c r="E11" s="21" t="s">
        <v>84</v>
      </c>
      <c r="F11" s="21" t="s">
        <v>85</v>
      </c>
      <c r="G11" s="21" t="s">
        <v>86</v>
      </c>
      <c r="H11" s="96">
        <v>2002</v>
      </c>
      <c r="I11" s="96">
        <v>2000</v>
      </c>
      <c r="J11" s="96">
        <v>2001</v>
      </c>
      <c r="K11" s="97">
        <f>VLOOKUP(H11,Letnice!$D$2:$E$12,2,0)+VLOOKUP(I11,Letnice!$D$2:$E$12,2,0)+VLOOKUP(J11,Letnice!$D$2:$E$12,2,0)</f>
        <v>42</v>
      </c>
      <c r="L11" s="108">
        <f>VLOOKUP(K11,Letnice!$D$16:$E$28,2,0)</f>
        <v>501</v>
      </c>
      <c r="M11" s="25">
        <v>0.42986111111111108</v>
      </c>
      <c r="N11" s="78">
        <v>1</v>
      </c>
      <c r="O11" s="24">
        <v>17.3</v>
      </c>
      <c r="P11" s="11">
        <v>0</v>
      </c>
      <c r="Q11" s="25"/>
      <c r="R11" s="78">
        <v>0</v>
      </c>
      <c r="S11" s="74">
        <v>3</v>
      </c>
      <c r="T11" s="75">
        <v>20</v>
      </c>
      <c r="U11" s="24">
        <v>20.5</v>
      </c>
      <c r="V11" s="11">
        <v>25</v>
      </c>
      <c r="W11" s="74">
        <v>3</v>
      </c>
      <c r="X11" s="75">
        <v>50</v>
      </c>
      <c r="Y11" s="24">
        <v>16</v>
      </c>
      <c r="Z11" s="11">
        <v>0</v>
      </c>
      <c r="AA11" s="74">
        <v>5</v>
      </c>
      <c r="AB11" s="75">
        <v>30</v>
      </c>
      <c r="AC11" s="24">
        <v>35.9</v>
      </c>
      <c r="AD11" s="11">
        <v>0</v>
      </c>
      <c r="AE11" s="74">
        <v>2</v>
      </c>
      <c r="AF11" s="75">
        <v>25</v>
      </c>
      <c r="AG11" s="11">
        <v>0</v>
      </c>
      <c r="AH11" s="74">
        <v>3</v>
      </c>
      <c r="AI11" s="75">
        <v>55</v>
      </c>
      <c r="AJ11" s="11">
        <v>4</v>
      </c>
      <c r="AK11" s="25">
        <v>0.49472222222222223</v>
      </c>
      <c r="AL11" s="25">
        <f>TIME(,S11+W11+AA11+AE11+AH11,X11+T11+AB11+AF11+AI11)</f>
        <v>1.3194444444444444E-2</v>
      </c>
      <c r="AM11" s="35">
        <f>AK11-M11-AL11</f>
        <v>5.1666666666666701E-2</v>
      </c>
      <c r="AN11" s="36">
        <f>((((HOUR(AM11))*3600)+((MINUTE(AM11))*60)+(SECOND(AM11)))*2)/60</f>
        <v>148.80000000000001</v>
      </c>
      <c r="AO11" s="36">
        <f>O11+P11+U11+V11+Y11+Z11+AC11+AD11+AG11+AJ11+AN11+N11+R11</f>
        <v>268.5</v>
      </c>
      <c r="AP11" s="10">
        <f>L11-AO11</f>
        <v>232.5</v>
      </c>
      <c r="AQ11" s="6"/>
      <c r="AR11" s="6"/>
      <c r="AS11" s="3"/>
      <c r="AT11" s="3"/>
      <c r="AU11" s="3"/>
    </row>
    <row r="12" spans="1:47" x14ac:dyDescent="0.2">
      <c r="A12" s="28">
        <v>4</v>
      </c>
      <c r="B12" s="32" t="s">
        <v>11</v>
      </c>
      <c r="C12" s="17">
        <v>51</v>
      </c>
      <c r="D12" s="21" t="s">
        <v>79</v>
      </c>
      <c r="E12" s="21" t="s">
        <v>84</v>
      </c>
      <c r="F12" s="21" t="s">
        <v>85</v>
      </c>
      <c r="G12" s="21" t="s">
        <v>83</v>
      </c>
      <c r="H12" s="96">
        <v>2003</v>
      </c>
      <c r="I12" s="96">
        <v>2003</v>
      </c>
      <c r="J12" s="96">
        <v>1999</v>
      </c>
      <c r="K12" s="97">
        <f>VLOOKUP(H12,Letnice!$D$2:$E$12,2,0)+VLOOKUP(I12,Letnice!$D$2:$E$12,2,0)+VLOOKUP(J12,Letnice!$D$2:$E$12,2,0)</f>
        <v>40</v>
      </c>
      <c r="L12" s="108">
        <f>VLOOKUP(K12,Letnice!$D$16:$E$28,2,0)</f>
        <v>502</v>
      </c>
      <c r="M12" s="25">
        <v>0.40277777777777773</v>
      </c>
      <c r="N12" s="78"/>
      <c r="O12" s="24">
        <v>16.239999999999998</v>
      </c>
      <c r="P12" s="11">
        <v>2</v>
      </c>
      <c r="Q12" s="25"/>
      <c r="R12" s="78">
        <v>0</v>
      </c>
      <c r="S12" s="74">
        <v>5</v>
      </c>
      <c r="T12" s="75">
        <v>10</v>
      </c>
      <c r="U12" s="24">
        <v>15.3</v>
      </c>
      <c r="V12" s="11">
        <v>0</v>
      </c>
      <c r="W12" s="74">
        <v>2</v>
      </c>
      <c r="X12" s="75">
        <v>25</v>
      </c>
      <c r="Y12" s="24">
        <v>17.86</v>
      </c>
      <c r="Z12" s="11">
        <v>0</v>
      </c>
      <c r="AA12" s="74">
        <v>3</v>
      </c>
      <c r="AB12" s="75">
        <v>40</v>
      </c>
      <c r="AC12" s="24">
        <v>38.25</v>
      </c>
      <c r="AD12" s="11">
        <v>10</v>
      </c>
      <c r="AE12" s="74">
        <v>2</v>
      </c>
      <c r="AF12" s="75">
        <v>15</v>
      </c>
      <c r="AG12" s="11">
        <v>0</v>
      </c>
      <c r="AH12" s="74">
        <v>3</v>
      </c>
      <c r="AI12" s="75">
        <v>15</v>
      </c>
      <c r="AJ12" s="11">
        <v>0</v>
      </c>
      <c r="AK12" s="25">
        <v>0.48583333333333334</v>
      </c>
      <c r="AL12" s="25">
        <f>TIME(,S12+W12+AA12+AE12+AH12,X12+T12+AB12+AF12+AI12)</f>
        <v>1.1631944444444445E-2</v>
      </c>
      <c r="AM12" s="35">
        <f>AK12-M12-AL12</f>
        <v>7.142361111111116E-2</v>
      </c>
      <c r="AN12" s="36">
        <f>((((HOUR(AM12))*3600)+((MINUTE(AM12))*60)+(SECOND(AM12)))*2)/60</f>
        <v>205.7</v>
      </c>
      <c r="AO12" s="36">
        <f>O12+P12+U12+V12+Y12+Z12+AC12+AD12+AG12+AJ12+AN12+N12+R12</f>
        <v>305.35000000000002</v>
      </c>
      <c r="AP12" s="10">
        <f>L12-AO12</f>
        <v>196.64999999999998</v>
      </c>
      <c r="AQ12" s="6"/>
      <c r="AR12" s="6"/>
      <c r="AS12" s="3"/>
      <c r="AT12" s="3"/>
      <c r="AU12" s="3"/>
    </row>
    <row r="13" spans="1:47" x14ac:dyDescent="0.2">
      <c r="A13" s="28">
        <v>5</v>
      </c>
      <c r="B13" s="31"/>
      <c r="C13" s="20"/>
      <c r="D13" s="19"/>
      <c r="E13" s="21"/>
      <c r="F13" s="21"/>
      <c r="G13" s="21"/>
      <c r="H13" s="96"/>
      <c r="I13" s="96"/>
      <c r="J13" s="96"/>
      <c r="K13" s="97" t="e">
        <f>VLOOKUP(H13,Letnice!$D$2:$E$12,2,0)+VLOOKUP(I13,Letnice!$D$2:$E$12,2,0)+VLOOKUP(J13,Letnice!$D$2:$E$12,2,0)</f>
        <v>#N/A</v>
      </c>
      <c r="L13" s="108" t="e">
        <f>VLOOKUP(K13,Letnice!$D$16:$E$28,2,0)</f>
        <v>#N/A</v>
      </c>
      <c r="M13" s="25"/>
      <c r="N13" s="78"/>
      <c r="O13" s="24"/>
      <c r="P13" s="11"/>
      <c r="Q13" s="25"/>
      <c r="R13" s="78">
        <f t="shared" ref="R13:R40" si="0">IF(HOUR(Q13-AK13)*60+MINUTE(Q13-AK13)&lt;=10,0,(HOUR(Q13-AK13)*60+MINUTE(Q13-AK13))-10)</f>
        <v>0</v>
      </c>
      <c r="S13" s="74"/>
      <c r="T13" s="75"/>
      <c r="U13" s="24"/>
      <c r="V13" s="11"/>
      <c r="W13" s="74"/>
      <c r="X13" s="75"/>
      <c r="Y13" s="24"/>
      <c r="Z13" s="11"/>
      <c r="AA13" s="74"/>
      <c r="AB13" s="75"/>
      <c r="AC13" s="24"/>
      <c r="AD13" s="11"/>
      <c r="AE13" s="74"/>
      <c r="AF13" s="75"/>
      <c r="AG13" s="11"/>
      <c r="AH13" s="74"/>
      <c r="AI13" s="75"/>
      <c r="AJ13" s="11"/>
      <c r="AK13" s="25"/>
      <c r="AL13" s="25">
        <f t="shared" ref="AL13:AL40" si="1">TIME(,S13+W13+AA13+AE13+AH13,X13+T13+AB13+AF13+AI13)</f>
        <v>0</v>
      </c>
      <c r="AM13" s="35">
        <f t="shared" ref="AM13:AM40" si="2">AK13-M13-AL13</f>
        <v>0</v>
      </c>
      <c r="AN13" s="36">
        <f t="shared" ref="AN13:AN42" si="3">((((HOUR(AM13))*3600)+((MINUTE(AM13))*60)+(SECOND(AM13)))*2)/60</f>
        <v>0</v>
      </c>
      <c r="AO13" s="36">
        <f t="shared" ref="AO13:AO40" si="4">O13+P13+U13+V13+Y13+Z13+AC13+AD13+AG13+AJ13+AN13+N13+R13</f>
        <v>0</v>
      </c>
      <c r="AP13" s="10" t="e">
        <f t="shared" ref="AP13:AP40" si="5">L13-AO13</f>
        <v>#N/A</v>
      </c>
      <c r="AQ13" s="6"/>
      <c r="AR13" s="6"/>
      <c r="AS13" s="3"/>
      <c r="AT13" s="3"/>
      <c r="AU13" s="3"/>
    </row>
    <row r="14" spans="1:47" x14ac:dyDescent="0.2">
      <c r="A14" s="28">
        <v>6</v>
      </c>
      <c r="B14" s="31"/>
      <c r="C14" s="20"/>
      <c r="D14" s="19"/>
      <c r="E14" s="21"/>
      <c r="F14" s="21"/>
      <c r="G14" s="21"/>
      <c r="H14" s="96"/>
      <c r="I14" s="96"/>
      <c r="J14" s="96"/>
      <c r="K14" s="97" t="e">
        <f>VLOOKUP(H14,Letnice!$D$2:$E$12,2,0)+VLOOKUP(I14,Letnice!$D$2:$E$12,2,0)+VLOOKUP(J14,Letnice!$D$2:$E$12,2,0)</f>
        <v>#N/A</v>
      </c>
      <c r="L14" s="108" t="e">
        <f>VLOOKUP(K14,Letnice!$D$16:$E$28,2,0)</f>
        <v>#N/A</v>
      </c>
      <c r="M14" s="25"/>
      <c r="N14" s="78"/>
      <c r="O14" s="24"/>
      <c r="P14" s="11"/>
      <c r="Q14" s="25"/>
      <c r="R14" s="78">
        <f t="shared" si="0"/>
        <v>0</v>
      </c>
      <c r="S14" s="74"/>
      <c r="T14" s="75"/>
      <c r="U14" s="24"/>
      <c r="V14" s="11"/>
      <c r="W14" s="74"/>
      <c r="X14" s="75"/>
      <c r="Y14" s="24"/>
      <c r="Z14" s="11"/>
      <c r="AA14" s="74"/>
      <c r="AB14" s="75"/>
      <c r="AC14" s="24"/>
      <c r="AD14" s="11"/>
      <c r="AE14" s="74"/>
      <c r="AF14" s="75"/>
      <c r="AG14" s="11"/>
      <c r="AH14" s="74"/>
      <c r="AI14" s="75"/>
      <c r="AJ14" s="11"/>
      <c r="AK14" s="25"/>
      <c r="AL14" s="25">
        <f t="shared" si="1"/>
        <v>0</v>
      </c>
      <c r="AM14" s="35">
        <f t="shared" si="2"/>
        <v>0</v>
      </c>
      <c r="AN14" s="36">
        <f t="shared" si="3"/>
        <v>0</v>
      </c>
      <c r="AO14" s="36">
        <f t="shared" si="4"/>
        <v>0</v>
      </c>
      <c r="AP14" s="10" t="e">
        <f t="shared" si="5"/>
        <v>#N/A</v>
      </c>
      <c r="AQ14" s="6"/>
      <c r="AR14" s="6"/>
      <c r="AS14" s="3"/>
      <c r="AT14" s="3"/>
      <c r="AU14" s="3"/>
    </row>
    <row r="15" spans="1:47" x14ac:dyDescent="0.2">
      <c r="A15" s="28">
        <v>7</v>
      </c>
      <c r="B15" s="31"/>
      <c r="C15" s="20"/>
      <c r="D15" s="19"/>
      <c r="E15" s="21"/>
      <c r="F15" s="21"/>
      <c r="G15" s="21"/>
      <c r="H15" s="96"/>
      <c r="I15" s="96"/>
      <c r="J15" s="96"/>
      <c r="K15" s="97" t="e">
        <f>VLOOKUP(H15,Letnice!$D$2:$E$12,2,0)+VLOOKUP(I15,Letnice!$D$2:$E$12,2,0)+VLOOKUP(J15,Letnice!$D$2:$E$12,2,0)</f>
        <v>#N/A</v>
      </c>
      <c r="L15" s="108" t="e">
        <f>VLOOKUP(K15,Letnice!$D$16:$E$28,2,0)</f>
        <v>#N/A</v>
      </c>
      <c r="M15" s="25"/>
      <c r="N15" s="78"/>
      <c r="O15" s="24"/>
      <c r="P15" s="11"/>
      <c r="Q15" s="25"/>
      <c r="R15" s="78">
        <f t="shared" si="0"/>
        <v>0</v>
      </c>
      <c r="S15" s="74"/>
      <c r="T15" s="75"/>
      <c r="U15" s="24"/>
      <c r="V15" s="11"/>
      <c r="W15" s="74"/>
      <c r="X15" s="75"/>
      <c r="Y15" s="24"/>
      <c r="Z15" s="11"/>
      <c r="AA15" s="74"/>
      <c r="AB15" s="75"/>
      <c r="AC15" s="24"/>
      <c r="AD15" s="11"/>
      <c r="AE15" s="74"/>
      <c r="AF15" s="75"/>
      <c r="AG15" s="11"/>
      <c r="AH15" s="74"/>
      <c r="AI15" s="75"/>
      <c r="AJ15" s="11"/>
      <c r="AK15" s="25"/>
      <c r="AL15" s="25">
        <f t="shared" si="1"/>
        <v>0</v>
      </c>
      <c r="AM15" s="35">
        <f t="shared" si="2"/>
        <v>0</v>
      </c>
      <c r="AN15" s="36">
        <f t="shared" si="3"/>
        <v>0</v>
      </c>
      <c r="AO15" s="36">
        <f t="shared" si="4"/>
        <v>0</v>
      </c>
      <c r="AP15" s="10" t="e">
        <f t="shared" si="5"/>
        <v>#N/A</v>
      </c>
      <c r="AQ15" s="6"/>
      <c r="AR15" s="6"/>
      <c r="AS15" s="3"/>
      <c r="AT15" s="3"/>
      <c r="AU15" s="3"/>
    </row>
    <row r="16" spans="1:47" x14ac:dyDescent="0.2">
      <c r="A16" s="28">
        <v>8</v>
      </c>
      <c r="B16" s="31"/>
      <c r="C16" s="20"/>
      <c r="D16" s="19"/>
      <c r="E16" s="21"/>
      <c r="F16" s="21"/>
      <c r="G16" s="21"/>
      <c r="H16" s="96"/>
      <c r="I16" s="96"/>
      <c r="J16" s="96"/>
      <c r="K16" s="97" t="e">
        <f>VLOOKUP(H16,Letnice!$D$2:$E$12,2,0)+VLOOKUP(I16,Letnice!$D$2:$E$12,2,0)+VLOOKUP(J16,Letnice!$D$2:$E$12,2,0)</f>
        <v>#N/A</v>
      </c>
      <c r="L16" s="108" t="e">
        <f>VLOOKUP(K16,Letnice!$D$16:$E$28,2,0)</f>
        <v>#N/A</v>
      </c>
      <c r="M16" s="25"/>
      <c r="N16" s="78"/>
      <c r="O16" s="24"/>
      <c r="P16" s="11"/>
      <c r="Q16" s="25"/>
      <c r="R16" s="78">
        <f t="shared" si="0"/>
        <v>0</v>
      </c>
      <c r="S16" s="74"/>
      <c r="T16" s="75"/>
      <c r="U16" s="24"/>
      <c r="V16" s="11"/>
      <c r="W16" s="74"/>
      <c r="X16" s="75"/>
      <c r="Y16" s="24"/>
      <c r="Z16" s="11"/>
      <c r="AA16" s="74"/>
      <c r="AB16" s="75"/>
      <c r="AC16" s="24"/>
      <c r="AD16" s="11"/>
      <c r="AE16" s="74"/>
      <c r="AF16" s="75"/>
      <c r="AG16" s="11"/>
      <c r="AH16" s="74"/>
      <c r="AI16" s="75"/>
      <c r="AJ16" s="11"/>
      <c r="AK16" s="25"/>
      <c r="AL16" s="25">
        <f t="shared" si="1"/>
        <v>0</v>
      </c>
      <c r="AM16" s="35">
        <f t="shared" si="2"/>
        <v>0</v>
      </c>
      <c r="AN16" s="36">
        <f t="shared" si="3"/>
        <v>0</v>
      </c>
      <c r="AO16" s="36">
        <f t="shared" si="4"/>
        <v>0</v>
      </c>
      <c r="AP16" s="10" t="e">
        <f t="shared" si="5"/>
        <v>#N/A</v>
      </c>
      <c r="AQ16" s="6"/>
      <c r="AR16" s="6"/>
      <c r="AS16" s="3"/>
      <c r="AT16" s="3"/>
      <c r="AU16" s="3"/>
    </row>
    <row r="17" spans="1:47" x14ac:dyDescent="0.2">
      <c r="A17" s="28">
        <v>9</v>
      </c>
      <c r="B17" s="31"/>
      <c r="C17" s="20"/>
      <c r="D17" s="19"/>
      <c r="E17" s="21"/>
      <c r="F17" s="21"/>
      <c r="G17" s="21"/>
      <c r="H17" s="96"/>
      <c r="I17" s="96"/>
      <c r="J17" s="96"/>
      <c r="K17" s="97" t="e">
        <f>VLOOKUP(H17,Letnice!$D$2:$E$12,2,0)+VLOOKUP(I17,Letnice!$D$2:$E$12,2,0)+VLOOKUP(J17,Letnice!$D$2:$E$12,2,0)</f>
        <v>#N/A</v>
      </c>
      <c r="L17" s="108" t="e">
        <f>VLOOKUP(K17,Letnice!$D$16:$E$28,2,0)</f>
        <v>#N/A</v>
      </c>
      <c r="M17" s="25"/>
      <c r="N17" s="78"/>
      <c r="O17" s="24"/>
      <c r="P17" s="11"/>
      <c r="Q17" s="25"/>
      <c r="R17" s="78">
        <f t="shared" si="0"/>
        <v>0</v>
      </c>
      <c r="S17" s="74"/>
      <c r="T17" s="75"/>
      <c r="U17" s="24"/>
      <c r="V17" s="11"/>
      <c r="W17" s="74"/>
      <c r="X17" s="75"/>
      <c r="Y17" s="24"/>
      <c r="Z17" s="11"/>
      <c r="AA17" s="74"/>
      <c r="AB17" s="75"/>
      <c r="AC17" s="24"/>
      <c r="AD17" s="11"/>
      <c r="AE17" s="74"/>
      <c r="AF17" s="75"/>
      <c r="AG17" s="11"/>
      <c r="AH17" s="74"/>
      <c r="AI17" s="75"/>
      <c r="AJ17" s="11"/>
      <c r="AK17" s="25"/>
      <c r="AL17" s="25">
        <f t="shared" si="1"/>
        <v>0</v>
      </c>
      <c r="AM17" s="35">
        <f t="shared" si="2"/>
        <v>0</v>
      </c>
      <c r="AN17" s="36">
        <f t="shared" si="3"/>
        <v>0</v>
      </c>
      <c r="AO17" s="36">
        <f t="shared" si="4"/>
        <v>0</v>
      </c>
      <c r="AP17" s="10" t="e">
        <f t="shared" si="5"/>
        <v>#N/A</v>
      </c>
      <c r="AQ17" s="6"/>
      <c r="AR17" s="6"/>
      <c r="AS17" s="3"/>
      <c r="AT17" s="3"/>
      <c r="AU17" s="3"/>
    </row>
    <row r="18" spans="1:47" x14ac:dyDescent="0.2">
      <c r="A18" s="28">
        <v>10</v>
      </c>
      <c r="B18" s="31"/>
      <c r="C18" s="20"/>
      <c r="D18" s="19"/>
      <c r="E18" s="21"/>
      <c r="F18" s="21"/>
      <c r="G18" s="21"/>
      <c r="H18" s="96"/>
      <c r="I18" s="96"/>
      <c r="J18" s="96"/>
      <c r="K18" s="97" t="e">
        <f>VLOOKUP(H18,Letnice!$D$2:$E$12,2,0)+VLOOKUP(I18,Letnice!$D$2:$E$12,2,0)+VLOOKUP(J18,Letnice!$D$2:$E$12,2,0)</f>
        <v>#N/A</v>
      </c>
      <c r="L18" s="108" t="e">
        <f>VLOOKUP(K18,Letnice!$D$16:$E$28,2,0)</f>
        <v>#N/A</v>
      </c>
      <c r="M18" s="25"/>
      <c r="N18" s="78"/>
      <c r="O18" s="24"/>
      <c r="P18" s="11"/>
      <c r="Q18" s="25"/>
      <c r="R18" s="78">
        <f t="shared" si="0"/>
        <v>0</v>
      </c>
      <c r="S18" s="74"/>
      <c r="T18" s="75"/>
      <c r="U18" s="24"/>
      <c r="V18" s="11"/>
      <c r="W18" s="74"/>
      <c r="X18" s="75"/>
      <c r="Y18" s="24"/>
      <c r="Z18" s="11"/>
      <c r="AA18" s="74"/>
      <c r="AB18" s="75"/>
      <c r="AC18" s="24"/>
      <c r="AD18" s="11"/>
      <c r="AE18" s="74"/>
      <c r="AF18" s="75"/>
      <c r="AG18" s="11"/>
      <c r="AH18" s="74"/>
      <c r="AI18" s="75"/>
      <c r="AJ18" s="11"/>
      <c r="AK18" s="25"/>
      <c r="AL18" s="25">
        <f t="shared" si="1"/>
        <v>0</v>
      </c>
      <c r="AM18" s="35">
        <f t="shared" si="2"/>
        <v>0</v>
      </c>
      <c r="AN18" s="36">
        <f t="shared" si="3"/>
        <v>0</v>
      </c>
      <c r="AO18" s="36">
        <f t="shared" si="4"/>
        <v>0</v>
      </c>
      <c r="AP18" s="10" t="e">
        <f t="shared" si="5"/>
        <v>#N/A</v>
      </c>
      <c r="AQ18" s="6"/>
      <c r="AR18" s="6"/>
      <c r="AS18" s="3"/>
      <c r="AT18" s="3"/>
      <c r="AU18" s="3"/>
    </row>
    <row r="19" spans="1:47" x14ac:dyDescent="0.2">
      <c r="A19" s="28">
        <v>11</v>
      </c>
      <c r="B19" s="31"/>
      <c r="C19" s="20"/>
      <c r="D19" s="19"/>
      <c r="E19" s="21"/>
      <c r="F19" s="21"/>
      <c r="G19" s="21"/>
      <c r="H19" s="96"/>
      <c r="I19" s="96"/>
      <c r="J19" s="96"/>
      <c r="K19" s="97" t="e">
        <f>VLOOKUP(H19,Letnice!$D$2:$E$12,2,0)+VLOOKUP(I19,Letnice!$D$2:$E$12,2,0)+VLOOKUP(J19,Letnice!$D$2:$E$12,2,0)</f>
        <v>#N/A</v>
      </c>
      <c r="L19" s="108" t="e">
        <f>VLOOKUP(K19,Letnice!$D$16:$E$28,2,0)</f>
        <v>#N/A</v>
      </c>
      <c r="M19" s="25"/>
      <c r="N19" s="78"/>
      <c r="O19" s="24"/>
      <c r="P19" s="11"/>
      <c r="Q19" s="25"/>
      <c r="R19" s="78">
        <f t="shared" si="0"/>
        <v>0</v>
      </c>
      <c r="S19" s="74"/>
      <c r="T19" s="75"/>
      <c r="U19" s="24"/>
      <c r="V19" s="11"/>
      <c r="W19" s="74"/>
      <c r="X19" s="75"/>
      <c r="Y19" s="24"/>
      <c r="Z19" s="11"/>
      <c r="AA19" s="74"/>
      <c r="AB19" s="75"/>
      <c r="AC19" s="24"/>
      <c r="AD19" s="11"/>
      <c r="AE19" s="74"/>
      <c r="AF19" s="75"/>
      <c r="AG19" s="11"/>
      <c r="AH19" s="74"/>
      <c r="AI19" s="75"/>
      <c r="AJ19" s="11"/>
      <c r="AK19" s="25"/>
      <c r="AL19" s="25">
        <f t="shared" si="1"/>
        <v>0</v>
      </c>
      <c r="AM19" s="35">
        <f t="shared" si="2"/>
        <v>0</v>
      </c>
      <c r="AN19" s="36">
        <f t="shared" si="3"/>
        <v>0</v>
      </c>
      <c r="AO19" s="36">
        <f t="shared" si="4"/>
        <v>0</v>
      </c>
      <c r="AP19" s="10" t="e">
        <f t="shared" si="5"/>
        <v>#N/A</v>
      </c>
      <c r="AQ19" s="6"/>
      <c r="AR19" s="6"/>
      <c r="AS19" s="3"/>
      <c r="AT19" s="3"/>
      <c r="AU19" s="3"/>
    </row>
    <row r="20" spans="1:47" x14ac:dyDescent="0.2">
      <c r="A20" s="28">
        <v>12</v>
      </c>
      <c r="B20" s="31"/>
      <c r="C20" s="20"/>
      <c r="D20" s="19"/>
      <c r="E20" s="21"/>
      <c r="F20" s="21"/>
      <c r="G20" s="21"/>
      <c r="H20" s="96"/>
      <c r="I20" s="96"/>
      <c r="J20" s="96"/>
      <c r="K20" s="97" t="e">
        <f>VLOOKUP(H20,Letnice!$D$2:$E$12,2,0)+VLOOKUP(I20,Letnice!$D$2:$E$12,2,0)+VLOOKUP(J20,Letnice!$D$2:$E$12,2,0)</f>
        <v>#N/A</v>
      </c>
      <c r="L20" s="108" t="e">
        <f>VLOOKUP(K20,Letnice!$D$16:$E$28,2,0)</f>
        <v>#N/A</v>
      </c>
      <c r="M20" s="25"/>
      <c r="N20" s="78"/>
      <c r="O20" s="24"/>
      <c r="P20" s="11"/>
      <c r="Q20" s="25"/>
      <c r="R20" s="78">
        <f t="shared" si="0"/>
        <v>0</v>
      </c>
      <c r="S20" s="74"/>
      <c r="T20" s="75"/>
      <c r="U20" s="24"/>
      <c r="V20" s="11"/>
      <c r="W20" s="74"/>
      <c r="X20" s="75"/>
      <c r="Y20" s="24"/>
      <c r="Z20" s="11"/>
      <c r="AA20" s="74"/>
      <c r="AB20" s="75"/>
      <c r="AC20" s="24"/>
      <c r="AD20" s="11"/>
      <c r="AE20" s="74"/>
      <c r="AF20" s="75"/>
      <c r="AG20" s="11"/>
      <c r="AH20" s="74"/>
      <c r="AI20" s="75"/>
      <c r="AJ20" s="11"/>
      <c r="AK20" s="25"/>
      <c r="AL20" s="25">
        <f t="shared" si="1"/>
        <v>0</v>
      </c>
      <c r="AM20" s="35">
        <f t="shared" si="2"/>
        <v>0</v>
      </c>
      <c r="AN20" s="36">
        <f t="shared" si="3"/>
        <v>0</v>
      </c>
      <c r="AO20" s="36">
        <f t="shared" si="4"/>
        <v>0</v>
      </c>
      <c r="AP20" s="10" t="e">
        <f t="shared" si="5"/>
        <v>#N/A</v>
      </c>
      <c r="AQ20" s="6"/>
      <c r="AR20" s="6"/>
      <c r="AS20" s="3"/>
      <c r="AT20" s="3"/>
      <c r="AU20" s="3"/>
    </row>
    <row r="21" spans="1:47" x14ac:dyDescent="0.2">
      <c r="A21" s="28">
        <v>13</v>
      </c>
      <c r="B21" s="31"/>
      <c r="C21" s="20"/>
      <c r="D21" s="19"/>
      <c r="E21" s="21"/>
      <c r="F21" s="21"/>
      <c r="G21" s="21"/>
      <c r="H21" s="96"/>
      <c r="I21" s="96"/>
      <c r="J21" s="96"/>
      <c r="K21" s="97" t="e">
        <f>VLOOKUP(H21,Letnice!$D$2:$E$12,2,0)+VLOOKUP(I21,Letnice!$D$2:$E$12,2,0)+VLOOKUP(J21,Letnice!$D$2:$E$12,2,0)</f>
        <v>#N/A</v>
      </c>
      <c r="L21" s="108" t="e">
        <f>VLOOKUP(K21,Letnice!$D$16:$E$28,2,0)</f>
        <v>#N/A</v>
      </c>
      <c r="M21" s="25"/>
      <c r="N21" s="78"/>
      <c r="O21" s="24"/>
      <c r="P21" s="11"/>
      <c r="Q21" s="25"/>
      <c r="R21" s="78">
        <f t="shared" si="0"/>
        <v>0</v>
      </c>
      <c r="S21" s="74"/>
      <c r="T21" s="75"/>
      <c r="U21" s="24"/>
      <c r="V21" s="11"/>
      <c r="W21" s="74"/>
      <c r="X21" s="75"/>
      <c r="Y21" s="24"/>
      <c r="Z21" s="11"/>
      <c r="AA21" s="74"/>
      <c r="AB21" s="75"/>
      <c r="AC21" s="24"/>
      <c r="AD21" s="11"/>
      <c r="AE21" s="74"/>
      <c r="AF21" s="75"/>
      <c r="AG21" s="11"/>
      <c r="AH21" s="74"/>
      <c r="AI21" s="75"/>
      <c r="AJ21" s="11"/>
      <c r="AK21" s="25"/>
      <c r="AL21" s="25">
        <f t="shared" si="1"/>
        <v>0</v>
      </c>
      <c r="AM21" s="35">
        <f t="shared" si="2"/>
        <v>0</v>
      </c>
      <c r="AN21" s="36">
        <f t="shared" si="3"/>
        <v>0</v>
      </c>
      <c r="AO21" s="36">
        <f t="shared" si="4"/>
        <v>0</v>
      </c>
      <c r="AP21" s="10" t="e">
        <f t="shared" si="5"/>
        <v>#N/A</v>
      </c>
      <c r="AQ21" s="6"/>
      <c r="AR21" s="6"/>
      <c r="AS21" s="3"/>
      <c r="AT21" s="3"/>
      <c r="AU21" s="3"/>
    </row>
    <row r="22" spans="1:47" x14ac:dyDescent="0.2">
      <c r="A22" s="28">
        <v>14</v>
      </c>
      <c r="B22" s="32"/>
      <c r="C22" s="17"/>
      <c r="D22" s="21"/>
      <c r="E22" s="21"/>
      <c r="F22" s="21"/>
      <c r="G22" s="21"/>
      <c r="H22" s="96"/>
      <c r="I22" s="96"/>
      <c r="J22" s="96"/>
      <c r="K22" s="97" t="e">
        <f>VLOOKUP(H22,Letnice!$D$2:$E$12,2,0)+VLOOKUP(I22,Letnice!$D$2:$E$12,2,0)+VLOOKUP(J22,Letnice!$D$2:$E$12,2,0)</f>
        <v>#N/A</v>
      </c>
      <c r="L22" s="108" t="e">
        <f>VLOOKUP(K22,Letnice!$D$16:$E$28,2,0)</f>
        <v>#N/A</v>
      </c>
      <c r="M22" s="25"/>
      <c r="N22" s="78"/>
      <c r="O22" s="24"/>
      <c r="P22" s="11"/>
      <c r="Q22" s="25"/>
      <c r="R22" s="78">
        <f t="shared" si="0"/>
        <v>0</v>
      </c>
      <c r="S22" s="74"/>
      <c r="T22" s="75"/>
      <c r="U22" s="24"/>
      <c r="V22" s="11"/>
      <c r="W22" s="74"/>
      <c r="X22" s="75"/>
      <c r="Y22" s="24"/>
      <c r="Z22" s="11"/>
      <c r="AA22" s="74"/>
      <c r="AB22" s="75"/>
      <c r="AC22" s="24"/>
      <c r="AD22" s="11"/>
      <c r="AE22" s="74"/>
      <c r="AF22" s="75"/>
      <c r="AG22" s="11"/>
      <c r="AH22" s="74"/>
      <c r="AI22" s="75"/>
      <c r="AJ22" s="11"/>
      <c r="AK22" s="25"/>
      <c r="AL22" s="25">
        <f t="shared" si="1"/>
        <v>0</v>
      </c>
      <c r="AM22" s="35">
        <f t="shared" si="2"/>
        <v>0</v>
      </c>
      <c r="AN22" s="36">
        <f t="shared" si="3"/>
        <v>0</v>
      </c>
      <c r="AO22" s="36">
        <f t="shared" si="4"/>
        <v>0</v>
      </c>
      <c r="AP22" s="10" t="e">
        <f t="shared" si="5"/>
        <v>#N/A</v>
      </c>
      <c r="AQ22" s="6"/>
      <c r="AR22" s="6"/>
      <c r="AS22" s="3"/>
      <c r="AT22" s="3"/>
      <c r="AU22" s="3"/>
    </row>
    <row r="23" spans="1:47" x14ac:dyDescent="0.2">
      <c r="A23" s="28">
        <v>15</v>
      </c>
      <c r="B23" s="31"/>
      <c r="C23" s="20"/>
      <c r="D23" s="19"/>
      <c r="E23" s="21"/>
      <c r="F23" s="21"/>
      <c r="G23" s="21"/>
      <c r="H23" s="96"/>
      <c r="I23" s="96"/>
      <c r="J23" s="96"/>
      <c r="K23" s="97" t="e">
        <f>VLOOKUP(H23,Letnice!$D$2:$E$12,2,0)+VLOOKUP(I23,Letnice!$D$2:$E$12,2,0)+VLOOKUP(J23,Letnice!$D$2:$E$12,2,0)</f>
        <v>#N/A</v>
      </c>
      <c r="L23" s="108" t="e">
        <f>VLOOKUP(K23,Letnice!$D$16:$E$28,2,0)</f>
        <v>#N/A</v>
      </c>
      <c r="M23" s="25"/>
      <c r="N23" s="78"/>
      <c r="O23" s="24"/>
      <c r="P23" s="11"/>
      <c r="Q23" s="25"/>
      <c r="R23" s="78">
        <f t="shared" si="0"/>
        <v>0</v>
      </c>
      <c r="S23" s="74"/>
      <c r="T23" s="75"/>
      <c r="U23" s="24"/>
      <c r="V23" s="11"/>
      <c r="W23" s="74"/>
      <c r="X23" s="75"/>
      <c r="Y23" s="24"/>
      <c r="Z23" s="11"/>
      <c r="AA23" s="74"/>
      <c r="AB23" s="75"/>
      <c r="AC23" s="24"/>
      <c r="AD23" s="11"/>
      <c r="AE23" s="74"/>
      <c r="AF23" s="75"/>
      <c r="AG23" s="11"/>
      <c r="AH23" s="74"/>
      <c r="AI23" s="75"/>
      <c r="AJ23" s="11"/>
      <c r="AK23" s="25"/>
      <c r="AL23" s="25">
        <f t="shared" si="1"/>
        <v>0</v>
      </c>
      <c r="AM23" s="35">
        <f t="shared" si="2"/>
        <v>0</v>
      </c>
      <c r="AN23" s="36">
        <f t="shared" si="3"/>
        <v>0</v>
      </c>
      <c r="AO23" s="36">
        <f t="shared" si="4"/>
        <v>0</v>
      </c>
      <c r="AP23" s="10" t="e">
        <f t="shared" si="5"/>
        <v>#N/A</v>
      </c>
      <c r="AQ23" s="6"/>
      <c r="AR23" s="6"/>
      <c r="AS23" s="3"/>
      <c r="AT23" s="3"/>
      <c r="AU23" s="3"/>
    </row>
    <row r="24" spans="1:47" x14ac:dyDescent="0.2">
      <c r="A24" s="28">
        <v>16</v>
      </c>
      <c r="B24" s="32"/>
      <c r="C24" s="17"/>
      <c r="D24" s="21"/>
      <c r="E24" s="21"/>
      <c r="F24" s="21"/>
      <c r="G24" s="21"/>
      <c r="H24" s="96"/>
      <c r="I24" s="96"/>
      <c r="J24" s="96"/>
      <c r="K24" s="97" t="e">
        <f>VLOOKUP(H24,Letnice!$D$2:$E$12,2,0)+VLOOKUP(I24,Letnice!$D$2:$E$12,2,0)+VLOOKUP(J24,Letnice!$D$2:$E$12,2,0)</f>
        <v>#N/A</v>
      </c>
      <c r="L24" s="108" t="e">
        <f>VLOOKUP(K24,Letnice!$D$16:$E$28,2,0)</f>
        <v>#N/A</v>
      </c>
      <c r="M24" s="25"/>
      <c r="N24" s="78"/>
      <c r="O24" s="24"/>
      <c r="P24" s="11"/>
      <c r="Q24" s="25"/>
      <c r="R24" s="78">
        <f t="shared" si="0"/>
        <v>0</v>
      </c>
      <c r="S24" s="74"/>
      <c r="T24" s="75"/>
      <c r="U24" s="24"/>
      <c r="V24" s="11"/>
      <c r="W24" s="74"/>
      <c r="X24" s="75"/>
      <c r="Y24" s="24"/>
      <c r="Z24" s="11"/>
      <c r="AA24" s="74"/>
      <c r="AB24" s="75"/>
      <c r="AC24" s="24"/>
      <c r="AD24" s="11"/>
      <c r="AE24" s="74"/>
      <c r="AF24" s="75"/>
      <c r="AG24" s="11"/>
      <c r="AH24" s="74"/>
      <c r="AI24" s="75"/>
      <c r="AJ24" s="11"/>
      <c r="AK24" s="25"/>
      <c r="AL24" s="25">
        <f t="shared" si="1"/>
        <v>0</v>
      </c>
      <c r="AM24" s="35">
        <f t="shared" si="2"/>
        <v>0</v>
      </c>
      <c r="AN24" s="36">
        <f t="shared" si="3"/>
        <v>0</v>
      </c>
      <c r="AO24" s="36">
        <f t="shared" si="4"/>
        <v>0</v>
      </c>
      <c r="AP24" s="10" t="e">
        <f t="shared" si="5"/>
        <v>#N/A</v>
      </c>
      <c r="AQ24" s="6"/>
      <c r="AR24" s="6"/>
      <c r="AS24" s="3"/>
      <c r="AT24" s="3"/>
      <c r="AU24" s="3"/>
    </row>
    <row r="25" spans="1:47" x14ac:dyDescent="0.2">
      <c r="A25" s="28">
        <v>17</v>
      </c>
      <c r="B25" s="32"/>
      <c r="C25" s="17"/>
      <c r="D25" s="21"/>
      <c r="E25" s="21"/>
      <c r="F25" s="21"/>
      <c r="G25" s="21"/>
      <c r="H25" s="96"/>
      <c r="I25" s="96"/>
      <c r="J25" s="96"/>
      <c r="K25" s="97" t="e">
        <f>VLOOKUP(H25,Letnice!$D$2:$E$12,2,0)+VLOOKUP(I25,Letnice!$D$2:$E$12,2,0)+VLOOKUP(J25,Letnice!$D$2:$E$12,2,0)</f>
        <v>#N/A</v>
      </c>
      <c r="L25" s="108" t="e">
        <f>VLOOKUP(K25,Letnice!$D$16:$E$28,2,0)</f>
        <v>#N/A</v>
      </c>
      <c r="M25" s="25"/>
      <c r="N25" s="78"/>
      <c r="O25" s="24"/>
      <c r="P25" s="11"/>
      <c r="Q25" s="25"/>
      <c r="R25" s="78">
        <f t="shared" si="0"/>
        <v>0</v>
      </c>
      <c r="S25" s="74"/>
      <c r="T25" s="75"/>
      <c r="U25" s="24"/>
      <c r="V25" s="11"/>
      <c r="W25" s="74"/>
      <c r="X25" s="75"/>
      <c r="Y25" s="24"/>
      <c r="Z25" s="11"/>
      <c r="AA25" s="74"/>
      <c r="AB25" s="75"/>
      <c r="AC25" s="24"/>
      <c r="AD25" s="11"/>
      <c r="AE25" s="74"/>
      <c r="AF25" s="75"/>
      <c r="AG25" s="11"/>
      <c r="AH25" s="74"/>
      <c r="AI25" s="75"/>
      <c r="AJ25" s="11"/>
      <c r="AK25" s="25"/>
      <c r="AL25" s="25">
        <f t="shared" si="1"/>
        <v>0</v>
      </c>
      <c r="AM25" s="35">
        <f t="shared" si="2"/>
        <v>0</v>
      </c>
      <c r="AN25" s="36">
        <f t="shared" si="3"/>
        <v>0</v>
      </c>
      <c r="AO25" s="36">
        <f t="shared" si="4"/>
        <v>0</v>
      </c>
      <c r="AP25" s="10" t="e">
        <f t="shared" si="5"/>
        <v>#N/A</v>
      </c>
      <c r="AQ25" s="6"/>
      <c r="AR25" s="6"/>
      <c r="AS25" s="3"/>
      <c r="AT25" s="3"/>
      <c r="AU25" s="3"/>
    </row>
    <row r="26" spans="1:47" x14ac:dyDescent="0.2">
      <c r="A26" s="28">
        <v>18</v>
      </c>
      <c r="B26" s="32"/>
      <c r="C26" s="17"/>
      <c r="D26" s="21"/>
      <c r="E26" s="21"/>
      <c r="F26" s="21"/>
      <c r="G26" s="21"/>
      <c r="H26" s="96"/>
      <c r="I26" s="96"/>
      <c r="J26" s="96"/>
      <c r="K26" s="97" t="e">
        <f>VLOOKUP(H26,Letnice!$D$2:$E$12,2,0)+VLOOKUP(I26,Letnice!$D$2:$E$12,2,0)+VLOOKUP(J26,Letnice!$D$2:$E$12,2,0)</f>
        <v>#N/A</v>
      </c>
      <c r="L26" s="108" t="e">
        <f>VLOOKUP(K26,Letnice!$D$16:$E$28,2,0)</f>
        <v>#N/A</v>
      </c>
      <c r="M26" s="25"/>
      <c r="N26" s="78"/>
      <c r="O26" s="24"/>
      <c r="P26" s="11"/>
      <c r="Q26" s="25"/>
      <c r="R26" s="78">
        <f t="shared" si="0"/>
        <v>0</v>
      </c>
      <c r="S26" s="74"/>
      <c r="T26" s="75"/>
      <c r="U26" s="24"/>
      <c r="V26" s="11"/>
      <c r="W26" s="74"/>
      <c r="X26" s="75"/>
      <c r="Y26" s="24"/>
      <c r="Z26" s="11"/>
      <c r="AA26" s="74"/>
      <c r="AB26" s="75"/>
      <c r="AC26" s="24"/>
      <c r="AD26" s="11"/>
      <c r="AE26" s="74"/>
      <c r="AF26" s="75"/>
      <c r="AG26" s="11"/>
      <c r="AH26" s="74"/>
      <c r="AI26" s="75"/>
      <c r="AJ26" s="11"/>
      <c r="AK26" s="25"/>
      <c r="AL26" s="25">
        <f t="shared" si="1"/>
        <v>0</v>
      </c>
      <c r="AM26" s="35">
        <f t="shared" si="2"/>
        <v>0</v>
      </c>
      <c r="AN26" s="36">
        <f t="shared" si="3"/>
        <v>0</v>
      </c>
      <c r="AO26" s="36">
        <f t="shared" si="4"/>
        <v>0</v>
      </c>
      <c r="AP26" s="10" t="e">
        <f t="shared" si="5"/>
        <v>#N/A</v>
      </c>
      <c r="AQ26" s="6"/>
      <c r="AR26" s="6"/>
      <c r="AS26" s="3"/>
      <c r="AT26" s="3"/>
      <c r="AU26" s="3"/>
    </row>
    <row r="27" spans="1:47" x14ac:dyDescent="0.2">
      <c r="A27" s="28">
        <v>19</v>
      </c>
      <c r="B27" s="31"/>
      <c r="C27" s="20"/>
      <c r="D27" s="19"/>
      <c r="E27" s="21"/>
      <c r="F27" s="21"/>
      <c r="G27" s="21"/>
      <c r="H27" s="96"/>
      <c r="I27" s="96"/>
      <c r="J27" s="96"/>
      <c r="K27" s="97" t="e">
        <f>VLOOKUP(H27,Letnice!$D$2:$E$12,2,0)+VLOOKUP(I27,Letnice!$D$2:$E$12,2,0)+VLOOKUP(J27,Letnice!$D$2:$E$12,2,0)</f>
        <v>#N/A</v>
      </c>
      <c r="L27" s="108" t="e">
        <f>VLOOKUP(K27,Letnice!$D$16:$E$28,2,0)</f>
        <v>#N/A</v>
      </c>
      <c r="M27" s="25"/>
      <c r="N27" s="78"/>
      <c r="O27" s="24"/>
      <c r="P27" s="11"/>
      <c r="Q27" s="25"/>
      <c r="R27" s="78">
        <f t="shared" si="0"/>
        <v>0</v>
      </c>
      <c r="S27" s="74"/>
      <c r="T27" s="75"/>
      <c r="U27" s="24"/>
      <c r="V27" s="11"/>
      <c r="W27" s="74"/>
      <c r="X27" s="75"/>
      <c r="Y27" s="24"/>
      <c r="Z27" s="11"/>
      <c r="AA27" s="74"/>
      <c r="AB27" s="75"/>
      <c r="AC27" s="24"/>
      <c r="AD27" s="11"/>
      <c r="AE27" s="74"/>
      <c r="AF27" s="75"/>
      <c r="AG27" s="11"/>
      <c r="AH27" s="74"/>
      <c r="AI27" s="75"/>
      <c r="AJ27" s="11"/>
      <c r="AK27" s="25"/>
      <c r="AL27" s="25">
        <f t="shared" si="1"/>
        <v>0</v>
      </c>
      <c r="AM27" s="35">
        <f t="shared" si="2"/>
        <v>0</v>
      </c>
      <c r="AN27" s="36">
        <f t="shared" si="3"/>
        <v>0</v>
      </c>
      <c r="AO27" s="36">
        <f t="shared" si="4"/>
        <v>0</v>
      </c>
      <c r="AP27" s="10" t="e">
        <f t="shared" si="5"/>
        <v>#N/A</v>
      </c>
      <c r="AQ27" s="6"/>
      <c r="AR27" s="6"/>
      <c r="AS27" s="3"/>
      <c r="AT27" s="3"/>
      <c r="AU27" s="3"/>
    </row>
    <row r="28" spans="1:47" s="3" customFormat="1" x14ac:dyDescent="0.2">
      <c r="A28" s="28">
        <v>20</v>
      </c>
      <c r="B28" s="31"/>
      <c r="C28" s="17"/>
      <c r="D28" s="21"/>
      <c r="E28" s="21"/>
      <c r="F28" s="21"/>
      <c r="G28" s="21"/>
      <c r="H28" s="96"/>
      <c r="I28" s="96"/>
      <c r="J28" s="96"/>
      <c r="K28" s="97" t="e">
        <f>VLOOKUP(H28,Letnice!$D$2:$E$12,2,0)+VLOOKUP(I28,Letnice!$D$2:$E$12,2,0)+VLOOKUP(J28,Letnice!$D$2:$E$12,2,0)</f>
        <v>#N/A</v>
      </c>
      <c r="L28" s="108" t="e">
        <f>VLOOKUP(K28,Letnice!$D$16:$E$28,2,0)</f>
        <v>#N/A</v>
      </c>
      <c r="M28" s="25"/>
      <c r="N28" s="78"/>
      <c r="O28" s="24"/>
      <c r="P28" s="11"/>
      <c r="Q28" s="25"/>
      <c r="R28" s="78">
        <f t="shared" si="0"/>
        <v>0</v>
      </c>
      <c r="S28" s="74"/>
      <c r="T28" s="75"/>
      <c r="U28" s="24"/>
      <c r="V28" s="11"/>
      <c r="W28" s="74"/>
      <c r="X28" s="75"/>
      <c r="Y28" s="24"/>
      <c r="Z28" s="11"/>
      <c r="AA28" s="74"/>
      <c r="AB28" s="75"/>
      <c r="AC28" s="24"/>
      <c r="AD28" s="11"/>
      <c r="AE28" s="74"/>
      <c r="AF28" s="75"/>
      <c r="AG28" s="11"/>
      <c r="AH28" s="74"/>
      <c r="AI28" s="75"/>
      <c r="AJ28" s="11"/>
      <c r="AK28" s="25"/>
      <c r="AL28" s="25">
        <f t="shared" si="1"/>
        <v>0</v>
      </c>
      <c r="AM28" s="35">
        <f t="shared" si="2"/>
        <v>0</v>
      </c>
      <c r="AN28" s="36">
        <f t="shared" si="3"/>
        <v>0</v>
      </c>
      <c r="AO28" s="36">
        <f t="shared" si="4"/>
        <v>0</v>
      </c>
      <c r="AP28" s="10" t="e">
        <f t="shared" si="5"/>
        <v>#N/A</v>
      </c>
      <c r="AR28" s="6"/>
    </row>
    <row r="29" spans="1:47" s="3" customFormat="1" x14ac:dyDescent="0.2">
      <c r="A29" s="28">
        <v>21</v>
      </c>
      <c r="B29" s="31"/>
      <c r="C29" s="20"/>
      <c r="D29" s="19"/>
      <c r="E29" s="21"/>
      <c r="F29" s="21"/>
      <c r="G29" s="21"/>
      <c r="H29" s="96"/>
      <c r="I29" s="96"/>
      <c r="J29" s="96"/>
      <c r="K29" s="97" t="e">
        <f>VLOOKUP(H29,Letnice!$D$2:$E$12,2,0)+VLOOKUP(I29,Letnice!$D$2:$E$12,2,0)+VLOOKUP(J29,Letnice!$D$2:$E$12,2,0)</f>
        <v>#N/A</v>
      </c>
      <c r="L29" s="108" t="e">
        <f>VLOOKUP(K29,Letnice!$D$16:$E$28,2,0)</f>
        <v>#N/A</v>
      </c>
      <c r="M29" s="25"/>
      <c r="N29" s="78"/>
      <c r="O29" s="24"/>
      <c r="P29" s="11"/>
      <c r="Q29" s="25"/>
      <c r="R29" s="78">
        <f t="shared" si="0"/>
        <v>0</v>
      </c>
      <c r="S29" s="74"/>
      <c r="T29" s="75"/>
      <c r="U29" s="24"/>
      <c r="V29" s="11"/>
      <c r="W29" s="74"/>
      <c r="X29" s="75"/>
      <c r="Y29" s="24"/>
      <c r="Z29" s="11"/>
      <c r="AA29" s="74"/>
      <c r="AB29" s="75"/>
      <c r="AC29" s="24"/>
      <c r="AD29" s="11"/>
      <c r="AE29" s="74"/>
      <c r="AF29" s="75"/>
      <c r="AG29" s="11"/>
      <c r="AH29" s="74"/>
      <c r="AI29" s="75"/>
      <c r="AJ29" s="11"/>
      <c r="AK29" s="25"/>
      <c r="AL29" s="25">
        <f t="shared" si="1"/>
        <v>0</v>
      </c>
      <c r="AM29" s="35">
        <f t="shared" si="2"/>
        <v>0</v>
      </c>
      <c r="AN29" s="36">
        <f t="shared" si="3"/>
        <v>0</v>
      </c>
      <c r="AO29" s="36">
        <f t="shared" si="4"/>
        <v>0</v>
      </c>
      <c r="AP29" s="10" t="e">
        <f t="shared" si="5"/>
        <v>#N/A</v>
      </c>
      <c r="AR29" s="6"/>
    </row>
    <row r="30" spans="1:47" s="3" customFormat="1" x14ac:dyDescent="0.2">
      <c r="A30" s="28">
        <v>22</v>
      </c>
      <c r="B30" s="32"/>
      <c r="C30" s="17"/>
      <c r="D30" s="21"/>
      <c r="E30" s="21"/>
      <c r="F30" s="21"/>
      <c r="G30" s="21"/>
      <c r="H30" s="96"/>
      <c r="I30" s="96"/>
      <c r="J30" s="96"/>
      <c r="K30" s="97" t="e">
        <f>VLOOKUP(H30,Letnice!$D$2:$E$12,2,0)+VLOOKUP(I30,Letnice!$D$2:$E$12,2,0)+VLOOKUP(J30,Letnice!$D$2:$E$12,2,0)</f>
        <v>#N/A</v>
      </c>
      <c r="L30" s="108" t="e">
        <f>VLOOKUP(K30,Letnice!$D$16:$E$28,2,0)</f>
        <v>#N/A</v>
      </c>
      <c r="M30" s="25"/>
      <c r="N30" s="78"/>
      <c r="O30" s="24"/>
      <c r="P30" s="11"/>
      <c r="Q30" s="25"/>
      <c r="R30" s="78">
        <f t="shared" si="0"/>
        <v>0</v>
      </c>
      <c r="S30" s="74"/>
      <c r="T30" s="75"/>
      <c r="U30" s="24"/>
      <c r="V30" s="11"/>
      <c r="W30" s="74"/>
      <c r="X30" s="75"/>
      <c r="Y30" s="24"/>
      <c r="Z30" s="11"/>
      <c r="AA30" s="74"/>
      <c r="AB30" s="75"/>
      <c r="AC30" s="24"/>
      <c r="AD30" s="11"/>
      <c r="AE30" s="74"/>
      <c r="AF30" s="75"/>
      <c r="AG30" s="11"/>
      <c r="AH30" s="74"/>
      <c r="AI30" s="75"/>
      <c r="AJ30" s="11"/>
      <c r="AK30" s="25"/>
      <c r="AL30" s="25">
        <f t="shared" si="1"/>
        <v>0</v>
      </c>
      <c r="AM30" s="35">
        <f t="shared" si="2"/>
        <v>0</v>
      </c>
      <c r="AN30" s="36">
        <f t="shared" si="3"/>
        <v>0</v>
      </c>
      <c r="AO30" s="36">
        <f t="shared" si="4"/>
        <v>0</v>
      </c>
      <c r="AP30" s="10" t="e">
        <f t="shared" si="5"/>
        <v>#N/A</v>
      </c>
      <c r="AR30" s="6"/>
    </row>
    <row r="31" spans="1:47" s="3" customFormat="1" x14ac:dyDescent="0.2">
      <c r="A31" s="28">
        <v>23</v>
      </c>
      <c r="B31" s="31"/>
      <c r="C31" s="20"/>
      <c r="D31" s="19"/>
      <c r="E31" s="21"/>
      <c r="F31" s="21"/>
      <c r="G31" s="21"/>
      <c r="H31" s="96"/>
      <c r="I31" s="96"/>
      <c r="J31" s="96"/>
      <c r="K31" s="97" t="e">
        <f>VLOOKUP(H31,Letnice!$D$2:$E$12,2,0)+VLOOKUP(I31,Letnice!$D$2:$E$12,2,0)+VLOOKUP(J31,Letnice!$D$2:$E$12,2,0)</f>
        <v>#N/A</v>
      </c>
      <c r="L31" s="108" t="e">
        <f>VLOOKUP(K31,Letnice!$D$16:$E$28,2,0)</f>
        <v>#N/A</v>
      </c>
      <c r="M31" s="25"/>
      <c r="N31" s="78"/>
      <c r="O31" s="24"/>
      <c r="P31" s="11"/>
      <c r="Q31" s="25"/>
      <c r="R31" s="78">
        <f t="shared" si="0"/>
        <v>0</v>
      </c>
      <c r="S31" s="74"/>
      <c r="T31" s="75"/>
      <c r="U31" s="24"/>
      <c r="V31" s="11"/>
      <c r="W31" s="74"/>
      <c r="X31" s="75"/>
      <c r="Y31" s="24"/>
      <c r="Z31" s="11"/>
      <c r="AA31" s="74"/>
      <c r="AB31" s="75"/>
      <c r="AC31" s="24"/>
      <c r="AD31" s="11"/>
      <c r="AE31" s="74"/>
      <c r="AF31" s="75"/>
      <c r="AG31" s="11"/>
      <c r="AH31" s="74"/>
      <c r="AI31" s="75"/>
      <c r="AJ31" s="11"/>
      <c r="AK31" s="25"/>
      <c r="AL31" s="25">
        <f t="shared" si="1"/>
        <v>0</v>
      </c>
      <c r="AM31" s="35">
        <f t="shared" si="2"/>
        <v>0</v>
      </c>
      <c r="AN31" s="36">
        <f t="shared" si="3"/>
        <v>0</v>
      </c>
      <c r="AO31" s="36">
        <f t="shared" si="4"/>
        <v>0</v>
      </c>
      <c r="AP31" s="10" t="e">
        <f t="shared" si="5"/>
        <v>#N/A</v>
      </c>
      <c r="AR31" s="6"/>
    </row>
    <row r="32" spans="1:47" s="3" customFormat="1" x14ac:dyDescent="0.2">
      <c r="A32" s="28">
        <v>24</v>
      </c>
      <c r="B32" s="32"/>
      <c r="C32" s="17"/>
      <c r="D32" s="21"/>
      <c r="E32" s="21"/>
      <c r="F32" s="21"/>
      <c r="G32" s="21"/>
      <c r="H32" s="96"/>
      <c r="I32" s="96"/>
      <c r="J32" s="96"/>
      <c r="K32" s="97" t="e">
        <f>VLOOKUP(H32,Letnice!$D$2:$E$12,2,0)+VLOOKUP(I32,Letnice!$D$2:$E$12,2,0)+VLOOKUP(J32,Letnice!$D$2:$E$12,2,0)</f>
        <v>#N/A</v>
      </c>
      <c r="L32" s="108" t="e">
        <f>VLOOKUP(K32,Letnice!$D$16:$E$28,2,0)</f>
        <v>#N/A</v>
      </c>
      <c r="M32" s="25"/>
      <c r="N32" s="78"/>
      <c r="O32" s="24"/>
      <c r="P32" s="11"/>
      <c r="Q32" s="25"/>
      <c r="R32" s="78">
        <f t="shared" si="0"/>
        <v>0</v>
      </c>
      <c r="S32" s="74"/>
      <c r="T32" s="75"/>
      <c r="U32" s="24"/>
      <c r="V32" s="11"/>
      <c r="W32" s="74"/>
      <c r="X32" s="75"/>
      <c r="Y32" s="24"/>
      <c r="Z32" s="11"/>
      <c r="AA32" s="74"/>
      <c r="AB32" s="75"/>
      <c r="AC32" s="24"/>
      <c r="AD32" s="11"/>
      <c r="AE32" s="74"/>
      <c r="AF32" s="75"/>
      <c r="AG32" s="11"/>
      <c r="AH32" s="74"/>
      <c r="AI32" s="75"/>
      <c r="AJ32" s="11"/>
      <c r="AK32" s="25"/>
      <c r="AL32" s="25">
        <f t="shared" si="1"/>
        <v>0</v>
      </c>
      <c r="AM32" s="35">
        <f t="shared" si="2"/>
        <v>0</v>
      </c>
      <c r="AN32" s="36">
        <f t="shared" si="3"/>
        <v>0</v>
      </c>
      <c r="AO32" s="36">
        <f t="shared" si="4"/>
        <v>0</v>
      </c>
      <c r="AP32" s="10" t="e">
        <f t="shared" si="5"/>
        <v>#N/A</v>
      </c>
      <c r="AR32" s="6"/>
    </row>
    <row r="33" spans="1:48" s="3" customFormat="1" x14ac:dyDescent="0.2">
      <c r="A33" s="28">
        <v>25</v>
      </c>
      <c r="B33" s="31"/>
      <c r="C33" s="20"/>
      <c r="D33" s="19"/>
      <c r="E33" s="21"/>
      <c r="F33" s="21"/>
      <c r="G33" s="21"/>
      <c r="H33" s="96"/>
      <c r="I33" s="96"/>
      <c r="J33" s="96"/>
      <c r="K33" s="97" t="e">
        <f>VLOOKUP(H33,Letnice!$D$2:$E$12,2,0)+VLOOKUP(I33,Letnice!$D$2:$E$12,2,0)+VLOOKUP(J33,Letnice!$D$2:$E$12,2,0)</f>
        <v>#N/A</v>
      </c>
      <c r="L33" s="108" t="e">
        <f>VLOOKUP(K33,Letnice!$D$16:$E$28,2,0)</f>
        <v>#N/A</v>
      </c>
      <c r="M33" s="25"/>
      <c r="N33" s="78"/>
      <c r="O33" s="24"/>
      <c r="P33" s="11"/>
      <c r="Q33" s="25"/>
      <c r="R33" s="78">
        <f t="shared" si="0"/>
        <v>0</v>
      </c>
      <c r="S33" s="74"/>
      <c r="T33" s="75"/>
      <c r="U33" s="24"/>
      <c r="V33" s="11"/>
      <c r="W33" s="74"/>
      <c r="X33" s="75"/>
      <c r="Y33" s="24"/>
      <c r="Z33" s="11"/>
      <c r="AA33" s="74"/>
      <c r="AB33" s="75"/>
      <c r="AC33" s="24"/>
      <c r="AD33" s="11"/>
      <c r="AE33" s="74"/>
      <c r="AF33" s="75"/>
      <c r="AG33" s="11"/>
      <c r="AH33" s="74"/>
      <c r="AI33" s="75"/>
      <c r="AJ33" s="11"/>
      <c r="AK33" s="25"/>
      <c r="AL33" s="25">
        <f t="shared" si="1"/>
        <v>0</v>
      </c>
      <c r="AM33" s="35">
        <f t="shared" si="2"/>
        <v>0</v>
      </c>
      <c r="AN33" s="36">
        <f t="shared" si="3"/>
        <v>0</v>
      </c>
      <c r="AO33" s="36">
        <f t="shared" si="4"/>
        <v>0</v>
      </c>
      <c r="AP33" s="10" t="e">
        <f t="shared" si="5"/>
        <v>#N/A</v>
      </c>
      <c r="AR33" s="6"/>
    </row>
    <row r="34" spans="1:48" s="3" customFormat="1" x14ac:dyDescent="0.2">
      <c r="A34" s="28">
        <v>26</v>
      </c>
      <c r="B34" s="31"/>
      <c r="C34" s="20"/>
      <c r="D34" s="19"/>
      <c r="E34" s="21"/>
      <c r="F34" s="21"/>
      <c r="G34" s="21"/>
      <c r="H34" s="96"/>
      <c r="I34" s="96"/>
      <c r="J34" s="96"/>
      <c r="K34" s="97" t="e">
        <f>VLOOKUP(H34,Letnice!$D$2:$E$12,2,0)+VLOOKUP(I34,Letnice!$D$2:$E$12,2,0)+VLOOKUP(J34,Letnice!$D$2:$E$12,2,0)</f>
        <v>#N/A</v>
      </c>
      <c r="L34" s="108" t="e">
        <f>VLOOKUP(K34,Letnice!$D$16:$E$28,2,0)</f>
        <v>#N/A</v>
      </c>
      <c r="M34" s="25"/>
      <c r="N34" s="78"/>
      <c r="O34" s="24"/>
      <c r="P34" s="11"/>
      <c r="Q34" s="25"/>
      <c r="R34" s="78">
        <f t="shared" si="0"/>
        <v>0</v>
      </c>
      <c r="S34" s="74"/>
      <c r="T34" s="75"/>
      <c r="U34" s="24"/>
      <c r="V34" s="11"/>
      <c r="W34" s="74"/>
      <c r="X34" s="75"/>
      <c r="Y34" s="24"/>
      <c r="Z34" s="11"/>
      <c r="AA34" s="74"/>
      <c r="AB34" s="75"/>
      <c r="AC34" s="24"/>
      <c r="AD34" s="11"/>
      <c r="AE34" s="74"/>
      <c r="AF34" s="75"/>
      <c r="AG34" s="11"/>
      <c r="AH34" s="74"/>
      <c r="AI34" s="75"/>
      <c r="AJ34" s="11"/>
      <c r="AK34" s="25"/>
      <c r="AL34" s="25">
        <f t="shared" si="1"/>
        <v>0</v>
      </c>
      <c r="AM34" s="35">
        <f t="shared" si="2"/>
        <v>0</v>
      </c>
      <c r="AN34" s="36">
        <f t="shared" si="3"/>
        <v>0</v>
      </c>
      <c r="AO34" s="36">
        <f t="shared" si="4"/>
        <v>0</v>
      </c>
      <c r="AP34" s="10" t="e">
        <f t="shared" si="5"/>
        <v>#N/A</v>
      </c>
      <c r="AR34" s="6"/>
    </row>
    <row r="35" spans="1:48" x14ac:dyDescent="0.2">
      <c r="A35" s="28">
        <v>27</v>
      </c>
      <c r="B35" s="31"/>
      <c r="C35" s="20"/>
      <c r="D35" s="19"/>
      <c r="E35" s="21"/>
      <c r="F35" s="21"/>
      <c r="G35" s="21"/>
      <c r="H35" s="96"/>
      <c r="I35" s="96"/>
      <c r="J35" s="96"/>
      <c r="K35" s="97" t="e">
        <f>VLOOKUP(H35,Letnice!$D$2:$E$12,2,0)+VLOOKUP(I35,Letnice!$D$2:$E$12,2,0)+VLOOKUP(J35,Letnice!$D$2:$E$12,2,0)</f>
        <v>#N/A</v>
      </c>
      <c r="L35" s="108" t="e">
        <f>VLOOKUP(K35,Letnice!$D$16:$E$28,2,0)</f>
        <v>#N/A</v>
      </c>
      <c r="M35" s="25"/>
      <c r="N35" s="78"/>
      <c r="O35" s="24"/>
      <c r="P35" s="11"/>
      <c r="Q35" s="25"/>
      <c r="R35" s="78">
        <f t="shared" si="0"/>
        <v>0</v>
      </c>
      <c r="S35" s="74"/>
      <c r="T35" s="75"/>
      <c r="U35" s="24"/>
      <c r="V35" s="11"/>
      <c r="W35" s="74"/>
      <c r="X35" s="75"/>
      <c r="Y35" s="24"/>
      <c r="Z35" s="11"/>
      <c r="AA35" s="74"/>
      <c r="AB35" s="75"/>
      <c r="AC35" s="24"/>
      <c r="AD35" s="11"/>
      <c r="AE35" s="74"/>
      <c r="AF35" s="75"/>
      <c r="AG35" s="11"/>
      <c r="AH35" s="74"/>
      <c r="AI35" s="75"/>
      <c r="AJ35" s="11"/>
      <c r="AK35" s="25"/>
      <c r="AL35" s="25">
        <f t="shared" si="1"/>
        <v>0</v>
      </c>
      <c r="AM35" s="35">
        <f t="shared" si="2"/>
        <v>0</v>
      </c>
      <c r="AN35" s="36">
        <f t="shared" si="3"/>
        <v>0</v>
      </c>
      <c r="AO35" s="36">
        <f t="shared" si="4"/>
        <v>0</v>
      </c>
      <c r="AP35" s="10" t="e">
        <f t="shared" si="5"/>
        <v>#N/A</v>
      </c>
      <c r="AR35" s="6"/>
    </row>
    <row r="36" spans="1:48" x14ac:dyDescent="0.2">
      <c r="A36" s="28">
        <v>28</v>
      </c>
      <c r="B36" s="31"/>
      <c r="C36" s="20"/>
      <c r="D36" s="19"/>
      <c r="E36" s="21"/>
      <c r="F36" s="21"/>
      <c r="G36" s="21"/>
      <c r="H36" s="96"/>
      <c r="I36" s="96"/>
      <c r="J36" s="96"/>
      <c r="K36" s="97" t="e">
        <f>VLOOKUP(H36,Letnice!$D$2:$E$12,2,0)+VLOOKUP(I36,Letnice!$D$2:$E$12,2,0)+VLOOKUP(J36,Letnice!$D$2:$E$12,2,0)</f>
        <v>#N/A</v>
      </c>
      <c r="L36" s="108" t="e">
        <f>VLOOKUP(K36,Letnice!$D$16:$E$28,2,0)</f>
        <v>#N/A</v>
      </c>
      <c r="M36" s="25"/>
      <c r="N36" s="78"/>
      <c r="O36" s="24"/>
      <c r="P36" s="11"/>
      <c r="Q36" s="25"/>
      <c r="R36" s="78">
        <f t="shared" si="0"/>
        <v>0</v>
      </c>
      <c r="S36" s="74"/>
      <c r="T36" s="75"/>
      <c r="U36" s="24"/>
      <c r="V36" s="11"/>
      <c r="W36" s="74"/>
      <c r="X36" s="75"/>
      <c r="Y36" s="24"/>
      <c r="Z36" s="11"/>
      <c r="AA36" s="74"/>
      <c r="AB36" s="75"/>
      <c r="AC36" s="24"/>
      <c r="AD36" s="11"/>
      <c r="AE36" s="74"/>
      <c r="AF36" s="75"/>
      <c r="AG36" s="11"/>
      <c r="AH36" s="74"/>
      <c r="AI36" s="75"/>
      <c r="AJ36" s="11"/>
      <c r="AK36" s="25"/>
      <c r="AL36" s="25">
        <f t="shared" si="1"/>
        <v>0</v>
      </c>
      <c r="AM36" s="35">
        <f t="shared" si="2"/>
        <v>0</v>
      </c>
      <c r="AN36" s="36">
        <f t="shared" si="3"/>
        <v>0</v>
      </c>
      <c r="AO36" s="36">
        <f t="shared" si="4"/>
        <v>0</v>
      </c>
      <c r="AP36" s="10" t="e">
        <f t="shared" si="5"/>
        <v>#N/A</v>
      </c>
      <c r="AR36" s="6"/>
    </row>
    <row r="37" spans="1:48" x14ac:dyDescent="0.2">
      <c r="A37" s="28">
        <v>29</v>
      </c>
      <c r="B37" s="31"/>
      <c r="C37" s="20"/>
      <c r="D37" s="19"/>
      <c r="E37" s="21"/>
      <c r="F37" s="21"/>
      <c r="G37" s="21"/>
      <c r="H37" s="96"/>
      <c r="I37" s="96"/>
      <c r="J37" s="96"/>
      <c r="K37" s="97" t="e">
        <f>VLOOKUP(H37,Letnice!$D$2:$E$12,2,0)+VLOOKUP(I37,Letnice!$D$2:$E$12,2,0)+VLOOKUP(J37,Letnice!$D$2:$E$12,2,0)</f>
        <v>#N/A</v>
      </c>
      <c r="L37" s="108" t="e">
        <f>VLOOKUP(K37,Letnice!$D$16:$E$28,2,0)</f>
        <v>#N/A</v>
      </c>
      <c r="M37" s="25"/>
      <c r="N37" s="78"/>
      <c r="O37" s="24"/>
      <c r="P37" s="11"/>
      <c r="Q37" s="25"/>
      <c r="R37" s="78">
        <f t="shared" si="0"/>
        <v>0</v>
      </c>
      <c r="S37" s="74"/>
      <c r="T37" s="75"/>
      <c r="U37" s="24"/>
      <c r="V37" s="11"/>
      <c r="W37" s="74"/>
      <c r="X37" s="75"/>
      <c r="Y37" s="24"/>
      <c r="Z37" s="11"/>
      <c r="AA37" s="74"/>
      <c r="AB37" s="75"/>
      <c r="AC37" s="24"/>
      <c r="AD37" s="11"/>
      <c r="AE37" s="74"/>
      <c r="AF37" s="75"/>
      <c r="AG37" s="11"/>
      <c r="AH37" s="74"/>
      <c r="AI37" s="75"/>
      <c r="AJ37" s="11"/>
      <c r="AK37" s="25"/>
      <c r="AL37" s="25">
        <f t="shared" si="1"/>
        <v>0</v>
      </c>
      <c r="AM37" s="35">
        <f t="shared" si="2"/>
        <v>0</v>
      </c>
      <c r="AN37" s="36">
        <f t="shared" si="3"/>
        <v>0</v>
      </c>
      <c r="AO37" s="36">
        <f t="shared" si="4"/>
        <v>0</v>
      </c>
      <c r="AP37" s="10" t="e">
        <f t="shared" si="5"/>
        <v>#N/A</v>
      </c>
      <c r="AR37" s="6"/>
    </row>
    <row r="38" spans="1:48" x14ac:dyDescent="0.2">
      <c r="A38" s="28">
        <v>30</v>
      </c>
      <c r="B38" s="31"/>
      <c r="C38" s="20"/>
      <c r="D38" s="19"/>
      <c r="E38" s="21"/>
      <c r="F38" s="21"/>
      <c r="G38" s="21"/>
      <c r="H38" s="96"/>
      <c r="I38" s="96"/>
      <c r="J38" s="96"/>
      <c r="K38" s="97" t="e">
        <f>VLOOKUP(H38,Letnice!$D$2:$E$12,2,0)+VLOOKUP(I38,Letnice!$D$2:$E$12,2,0)+VLOOKUP(J38,Letnice!$D$2:$E$12,2,0)</f>
        <v>#N/A</v>
      </c>
      <c r="L38" s="108" t="e">
        <f>VLOOKUP(K38,Letnice!$D$16:$E$28,2,0)</f>
        <v>#N/A</v>
      </c>
      <c r="M38" s="25"/>
      <c r="N38" s="78"/>
      <c r="O38" s="24"/>
      <c r="P38" s="11"/>
      <c r="Q38" s="25"/>
      <c r="R38" s="78">
        <f t="shared" si="0"/>
        <v>0</v>
      </c>
      <c r="S38" s="74"/>
      <c r="T38" s="75"/>
      <c r="U38" s="24"/>
      <c r="V38" s="11"/>
      <c r="W38" s="74"/>
      <c r="X38" s="75"/>
      <c r="Y38" s="24"/>
      <c r="Z38" s="11"/>
      <c r="AA38" s="74"/>
      <c r="AB38" s="75"/>
      <c r="AC38" s="24"/>
      <c r="AD38" s="11"/>
      <c r="AE38" s="74"/>
      <c r="AF38" s="75"/>
      <c r="AG38" s="11"/>
      <c r="AH38" s="74"/>
      <c r="AI38" s="75"/>
      <c r="AJ38" s="11"/>
      <c r="AK38" s="25"/>
      <c r="AL38" s="25">
        <f t="shared" si="1"/>
        <v>0</v>
      </c>
      <c r="AM38" s="35">
        <f t="shared" si="2"/>
        <v>0</v>
      </c>
      <c r="AN38" s="36">
        <f t="shared" si="3"/>
        <v>0</v>
      </c>
      <c r="AO38" s="36">
        <f t="shared" si="4"/>
        <v>0</v>
      </c>
      <c r="AP38" s="10" t="e">
        <f t="shared" si="5"/>
        <v>#N/A</v>
      </c>
      <c r="AR38" s="6"/>
    </row>
    <row r="39" spans="1:48" x14ac:dyDescent="0.2">
      <c r="A39" s="28">
        <v>31</v>
      </c>
      <c r="B39" s="31"/>
      <c r="C39" s="20"/>
      <c r="D39" s="19"/>
      <c r="E39" s="21"/>
      <c r="F39" s="21"/>
      <c r="G39" s="21"/>
      <c r="H39" s="96"/>
      <c r="I39" s="96"/>
      <c r="J39" s="96"/>
      <c r="K39" s="97" t="e">
        <f>VLOOKUP(H39,Letnice!$D$2:$E$12,2,0)+VLOOKUP(I39,Letnice!$D$2:$E$12,2,0)+VLOOKUP(J39,Letnice!$D$2:$E$12,2,0)</f>
        <v>#N/A</v>
      </c>
      <c r="L39" s="108" t="e">
        <f>VLOOKUP(K39,Letnice!$D$16:$E$28,2,0)</f>
        <v>#N/A</v>
      </c>
      <c r="M39" s="25"/>
      <c r="N39" s="78"/>
      <c r="O39" s="24"/>
      <c r="P39" s="11"/>
      <c r="Q39" s="25"/>
      <c r="R39" s="78">
        <f t="shared" si="0"/>
        <v>0</v>
      </c>
      <c r="S39" s="74"/>
      <c r="T39" s="75"/>
      <c r="U39" s="24"/>
      <c r="V39" s="11"/>
      <c r="W39" s="74"/>
      <c r="X39" s="75"/>
      <c r="Y39" s="24"/>
      <c r="Z39" s="11"/>
      <c r="AA39" s="74"/>
      <c r="AB39" s="75"/>
      <c r="AC39" s="24"/>
      <c r="AD39" s="11"/>
      <c r="AE39" s="74"/>
      <c r="AF39" s="75"/>
      <c r="AG39" s="11"/>
      <c r="AH39" s="74"/>
      <c r="AI39" s="75"/>
      <c r="AJ39" s="11"/>
      <c r="AK39" s="25"/>
      <c r="AL39" s="25">
        <f t="shared" si="1"/>
        <v>0</v>
      </c>
      <c r="AM39" s="35">
        <f t="shared" si="2"/>
        <v>0</v>
      </c>
      <c r="AN39" s="36">
        <f t="shared" si="3"/>
        <v>0</v>
      </c>
      <c r="AO39" s="36">
        <f t="shared" si="4"/>
        <v>0</v>
      </c>
      <c r="AP39" s="10" t="e">
        <f t="shared" si="5"/>
        <v>#N/A</v>
      </c>
    </row>
    <row r="40" spans="1:48" x14ac:dyDescent="0.2">
      <c r="A40" s="28">
        <v>32</v>
      </c>
      <c r="B40" s="31"/>
      <c r="C40" s="20"/>
      <c r="D40" s="19"/>
      <c r="E40" s="21"/>
      <c r="F40" s="21"/>
      <c r="G40" s="21"/>
      <c r="H40" s="96"/>
      <c r="I40" s="96"/>
      <c r="J40" s="96"/>
      <c r="K40" s="97" t="e">
        <f>VLOOKUP(H40,Letnice!$D$2:$E$12,2,0)+VLOOKUP(I40,Letnice!$D$2:$E$12,2,0)+VLOOKUP(J40,Letnice!$D$2:$E$12,2,0)</f>
        <v>#N/A</v>
      </c>
      <c r="L40" s="108" t="e">
        <f>VLOOKUP(K40,Letnice!$D$16:$E$28,2,0)</f>
        <v>#N/A</v>
      </c>
      <c r="M40" s="25"/>
      <c r="N40" s="78"/>
      <c r="O40" s="24"/>
      <c r="P40" s="11"/>
      <c r="Q40" s="25"/>
      <c r="R40" s="78">
        <f t="shared" si="0"/>
        <v>0</v>
      </c>
      <c r="S40" s="74"/>
      <c r="T40" s="75"/>
      <c r="U40" s="24"/>
      <c r="V40" s="11"/>
      <c r="W40" s="74"/>
      <c r="X40" s="75"/>
      <c r="Y40" s="24"/>
      <c r="Z40" s="11"/>
      <c r="AA40" s="74"/>
      <c r="AB40" s="75"/>
      <c r="AC40" s="24"/>
      <c r="AD40" s="11"/>
      <c r="AE40" s="74"/>
      <c r="AF40" s="75"/>
      <c r="AG40" s="11"/>
      <c r="AH40" s="74"/>
      <c r="AI40" s="75"/>
      <c r="AJ40" s="11"/>
      <c r="AK40" s="25"/>
      <c r="AL40" s="25">
        <f t="shared" si="1"/>
        <v>0</v>
      </c>
      <c r="AM40" s="35">
        <f t="shared" si="2"/>
        <v>0</v>
      </c>
      <c r="AN40" s="36">
        <f t="shared" si="3"/>
        <v>0</v>
      </c>
      <c r="AO40" s="36">
        <f t="shared" si="4"/>
        <v>0</v>
      </c>
      <c r="AP40" s="10" t="e">
        <f t="shared" si="5"/>
        <v>#N/A</v>
      </c>
    </row>
    <row r="41" spans="1:48" x14ac:dyDescent="0.2">
      <c r="A41" s="28">
        <v>33</v>
      </c>
      <c r="B41" s="31"/>
      <c r="C41" s="20"/>
      <c r="D41" s="19"/>
      <c r="E41" s="21"/>
      <c r="F41" s="21"/>
      <c r="G41" s="21"/>
      <c r="H41" s="96"/>
      <c r="I41" s="96"/>
      <c r="J41" s="96"/>
      <c r="K41" s="97" t="e">
        <f>VLOOKUP(H41,Letnice!$D$2:$E$12,2,0)+VLOOKUP(I41,Letnice!$D$2:$E$12,2,0)+VLOOKUP(J41,Letnice!$D$2:$E$12,2,0)</f>
        <v>#N/A</v>
      </c>
      <c r="L41" s="108" t="e">
        <f>VLOOKUP(K41,Letnice!$D$16:$E$28,2,0)</f>
        <v>#N/A</v>
      </c>
      <c r="M41" s="25"/>
      <c r="N41" s="78"/>
      <c r="O41" s="24"/>
      <c r="P41" s="11"/>
      <c r="Q41" s="25"/>
      <c r="R41" s="78">
        <f>IF(HOUR(Q41-AK41)*60+MINUTE(Q41-AK41)&lt;=10,0,(HOUR(Q41-AK41)*60+MINUTE(Q41-AK41))-10)</f>
        <v>0</v>
      </c>
      <c r="S41" s="74"/>
      <c r="T41" s="75"/>
      <c r="U41" s="24"/>
      <c r="V41" s="11"/>
      <c r="W41" s="74"/>
      <c r="X41" s="75"/>
      <c r="Y41" s="24"/>
      <c r="Z41" s="11"/>
      <c r="AA41" s="74"/>
      <c r="AB41" s="75"/>
      <c r="AC41" s="24"/>
      <c r="AD41" s="11"/>
      <c r="AE41" s="74"/>
      <c r="AF41" s="75"/>
      <c r="AG41" s="11"/>
      <c r="AH41" s="74"/>
      <c r="AI41" s="75"/>
      <c r="AJ41" s="11"/>
      <c r="AK41" s="25"/>
      <c r="AL41" s="25">
        <f>TIME(,S41+W41+AA41+AE41+AH41,X41+T41+AB41+AF41+AI41)</f>
        <v>0</v>
      </c>
      <c r="AM41" s="35">
        <f>AK41-M41-AL41</f>
        <v>0</v>
      </c>
      <c r="AN41" s="36">
        <f t="shared" si="3"/>
        <v>0</v>
      </c>
      <c r="AO41" s="36">
        <f>O41+P41+U41+V41+Y41+Z41+AC41+AD41+AG41+AJ41+AN41+N41+R41</f>
        <v>0</v>
      </c>
      <c r="AP41" s="10" t="e">
        <f>L41-AO41</f>
        <v>#N/A</v>
      </c>
    </row>
    <row r="42" spans="1:48" x14ac:dyDescent="0.2">
      <c r="A42" s="28">
        <v>34</v>
      </c>
      <c r="B42" s="31"/>
      <c r="C42" s="20"/>
      <c r="D42" s="19"/>
      <c r="E42" s="21"/>
      <c r="F42" s="21"/>
      <c r="G42" s="21"/>
      <c r="H42" s="96"/>
      <c r="I42" s="96"/>
      <c r="J42" s="96"/>
      <c r="K42" s="97" t="e">
        <f>VLOOKUP(H42,Letnice!$D$2:$E$12,2,0)+VLOOKUP(I42,Letnice!$D$2:$E$12,2,0)+VLOOKUP(J42,Letnice!$D$2:$E$12,2,0)</f>
        <v>#N/A</v>
      </c>
      <c r="L42" s="108" t="e">
        <f>VLOOKUP(K42,Letnice!$D$16:$E$28,2,0)</f>
        <v>#N/A</v>
      </c>
      <c r="M42" s="25"/>
      <c r="N42" s="78"/>
      <c r="O42" s="24"/>
      <c r="P42" s="11"/>
      <c r="Q42" s="25"/>
      <c r="R42" s="78">
        <f>IF(HOUR(Q42-AK42)*60+MINUTE(Q42-AK42)&lt;=10,0,(HOUR(Q42-AK42)*60+MINUTE(Q42-AK42))-10)</f>
        <v>0</v>
      </c>
      <c r="S42" s="74"/>
      <c r="T42" s="75"/>
      <c r="U42" s="24"/>
      <c r="V42" s="11"/>
      <c r="W42" s="74"/>
      <c r="X42" s="75"/>
      <c r="Y42" s="24"/>
      <c r="Z42" s="11"/>
      <c r="AA42" s="74"/>
      <c r="AB42" s="75"/>
      <c r="AC42" s="24"/>
      <c r="AD42" s="11"/>
      <c r="AE42" s="74"/>
      <c r="AF42" s="75"/>
      <c r="AG42" s="11"/>
      <c r="AH42" s="74"/>
      <c r="AI42" s="75"/>
      <c r="AJ42" s="11"/>
      <c r="AK42" s="25"/>
      <c r="AL42" s="25">
        <f>TIME(,S42+W42+AA42+AE42+AH42,X42+T42+AB42+AF42+AI42)</f>
        <v>0</v>
      </c>
      <c r="AM42" s="35">
        <f>AK42-M42-AL42</f>
        <v>0</v>
      </c>
      <c r="AN42" s="36">
        <f t="shared" si="3"/>
        <v>0</v>
      </c>
      <c r="AO42" s="36">
        <f>O42+P42+U42+V42+Y42+Z42+AC42+AD42+AG42+AJ42+AN42+N42+R42</f>
        <v>0</v>
      </c>
      <c r="AP42" s="10" t="e">
        <f>L42-AO42</f>
        <v>#N/A</v>
      </c>
    </row>
    <row r="43" spans="1:48" x14ac:dyDescent="0.2">
      <c r="H43" s="99"/>
      <c r="I43" s="99"/>
      <c r="J43" s="99"/>
      <c r="K43" s="99"/>
      <c r="L43" s="37"/>
      <c r="M43"/>
      <c r="N43" s="68"/>
      <c r="O43" s="37"/>
      <c r="P43" s="37"/>
      <c r="Q43" s="37"/>
      <c r="R43" s="68"/>
      <c r="S43" s="68"/>
      <c r="T43" s="68"/>
      <c r="W43" s="68"/>
      <c r="X43" s="68"/>
      <c r="Y43"/>
      <c r="AA43" s="68"/>
      <c r="AB43" s="68"/>
      <c r="AE43" s="68"/>
      <c r="AF43" s="68"/>
      <c r="AH43" s="68"/>
      <c r="AI43" s="68"/>
      <c r="AK43"/>
      <c r="AL43"/>
      <c r="AM43"/>
      <c r="AN43"/>
    </row>
    <row r="44" spans="1:48" x14ac:dyDescent="0.2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O44" s="37"/>
      <c r="P44" s="37"/>
      <c r="Q44" s="68" t="str">
        <f>Osnovni_podatki!A11</f>
        <v>Predsednik obračunske komisije:</v>
      </c>
      <c r="R44" s="68"/>
      <c r="S44" s="68"/>
      <c r="T44" s="68"/>
      <c r="U44" s="37"/>
      <c r="V44" s="37"/>
      <c r="W44" s="68"/>
      <c r="X44" s="68"/>
      <c r="Y44" s="37"/>
      <c r="Z44" s="68"/>
      <c r="AA44" s="68"/>
      <c r="AB44" s="37"/>
      <c r="AC44" s="64"/>
      <c r="AD44" s="64"/>
      <c r="AE44" s="37"/>
      <c r="AF44" s="37"/>
      <c r="AG44" s="37"/>
      <c r="AH44" s="115"/>
      <c r="AI44" s="106"/>
      <c r="AJ44" s="57"/>
      <c r="AK44" s="112"/>
      <c r="AL44" s="68"/>
      <c r="AM44" s="37"/>
      <c r="AN44" s="37"/>
      <c r="AO44" s="37"/>
      <c r="AP44" s="115" t="str">
        <f>Osnovni_podatki!A12</f>
        <v>Vodja tekmovanja:</v>
      </c>
      <c r="AQ44" s="37"/>
      <c r="AR44" s="37"/>
      <c r="AS44" s="37"/>
      <c r="AT44" s="37"/>
      <c r="AU44" s="37"/>
      <c r="AV44" s="37"/>
    </row>
    <row r="45" spans="1:48" x14ac:dyDescent="0.2">
      <c r="A45" s="37">
        <f>Osnovni_podatki!B10</f>
        <v>0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O45" s="37"/>
      <c r="P45" s="37"/>
      <c r="Q45" s="68">
        <f>Osnovni_podatki!B11</f>
        <v>0</v>
      </c>
      <c r="R45" s="68"/>
      <c r="S45" s="68"/>
      <c r="T45" s="68"/>
      <c r="U45" s="37"/>
      <c r="V45" s="37"/>
      <c r="W45" s="68"/>
      <c r="X45" s="68"/>
      <c r="Y45" s="37"/>
      <c r="Z45" s="68"/>
      <c r="AA45" s="68"/>
      <c r="AB45" s="37"/>
      <c r="AC45" s="64"/>
      <c r="AD45" s="64"/>
      <c r="AE45" s="37"/>
      <c r="AF45" s="37"/>
      <c r="AG45" s="37"/>
      <c r="AH45" s="115"/>
      <c r="AI45" s="106"/>
      <c r="AJ45" s="57"/>
      <c r="AK45" s="112"/>
      <c r="AL45" s="68"/>
      <c r="AM45" s="37"/>
      <c r="AN45" s="37"/>
      <c r="AO45" s="37"/>
      <c r="AP45" s="115">
        <f>Osnovni_podatki!B12</f>
        <v>0</v>
      </c>
      <c r="AQ45" s="37"/>
      <c r="AR45" s="37"/>
      <c r="AS45" s="37"/>
      <c r="AT45" s="37"/>
      <c r="AU45" s="37"/>
      <c r="AV45" s="37"/>
    </row>
    <row r="46" spans="1:48" x14ac:dyDescent="0.2">
      <c r="H46" s="99"/>
      <c r="I46" s="99"/>
      <c r="J46" s="99"/>
      <c r="K46" s="99"/>
      <c r="L46" s="37"/>
      <c r="M46"/>
      <c r="N46" s="68"/>
      <c r="O46" s="37"/>
      <c r="P46" s="37"/>
      <c r="Q46" s="37"/>
      <c r="R46" s="68"/>
      <c r="S46" s="68"/>
      <c r="T46" s="68"/>
      <c r="W46" s="68"/>
      <c r="X46" s="68"/>
      <c r="Y46"/>
      <c r="AA46" s="68"/>
      <c r="AB46" s="68"/>
      <c r="AE46" s="68"/>
      <c r="AF46" s="68"/>
      <c r="AH46" s="68"/>
      <c r="AI46" s="68"/>
      <c r="AK46"/>
      <c r="AL46"/>
      <c r="AM46"/>
      <c r="AN46"/>
    </row>
    <row r="47" spans="1:48" x14ac:dyDescent="0.2">
      <c r="L47" s="37"/>
      <c r="M47"/>
      <c r="N47" s="68"/>
      <c r="O47" s="37"/>
      <c r="P47" s="37"/>
      <c r="Q47" s="37"/>
      <c r="R47" s="68"/>
      <c r="S47" s="68"/>
      <c r="T47" s="68"/>
      <c r="W47" s="68"/>
      <c r="X47" s="68"/>
      <c r="Y47"/>
      <c r="AA47" s="68"/>
      <c r="AB47" s="68"/>
      <c r="AE47" s="68"/>
      <c r="AF47" s="68"/>
      <c r="AH47" s="68"/>
      <c r="AI47" s="68"/>
      <c r="AK47"/>
      <c r="AL47"/>
      <c r="AM47"/>
      <c r="AN47"/>
    </row>
    <row r="48" spans="1:48" x14ac:dyDescent="0.2">
      <c r="L48" s="37"/>
      <c r="M48"/>
      <c r="N48" s="68"/>
      <c r="O48" s="37"/>
      <c r="P48" s="37"/>
      <c r="Q48" s="37"/>
      <c r="R48" s="68"/>
      <c r="S48" s="68"/>
      <c r="T48" s="68"/>
      <c r="W48" s="68"/>
      <c r="X48" s="68"/>
      <c r="Y48"/>
      <c r="AA48" s="68"/>
      <c r="AB48" s="68"/>
      <c r="AE48" s="68"/>
      <c r="AF48" s="68"/>
      <c r="AH48" s="68"/>
      <c r="AI48" s="68"/>
      <c r="AK48"/>
      <c r="AL48"/>
      <c r="AM48"/>
      <c r="AN48"/>
    </row>
    <row r="49" spans="12:40" x14ac:dyDescent="0.2">
      <c r="L49" s="37"/>
      <c r="M49"/>
      <c r="N49" s="68"/>
      <c r="O49" s="37"/>
      <c r="P49" s="37"/>
      <c r="Q49" s="37"/>
      <c r="R49" s="68"/>
      <c r="S49" s="68"/>
      <c r="T49" s="68"/>
      <c r="W49" s="68"/>
      <c r="X49" s="68"/>
      <c r="Y49"/>
      <c r="AA49" s="68"/>
      <c r="AB49" s="68"/>
      <c r="AE49" s="68"/>
      <c r="AF49" s="68"/>
      <c r="AH49" s="68"/>
      <c r="AI49" s="68"/>
      <c r="AK49"/>
      <c r="AL49"/>
      <c r="AM49"/>
      <c r="AN49"/>
    </row>
    <row r="50" spans="12:40" x14ac:dyDescent="0.2">
      <c r="L50" s="37"/>
      <c r="N50" s="68"/>
      <c r="O50" s="37"/>
      <c r="P50" s="37"/>
      <c r="Q50" s="37"/>
      <c r="R50" s="68"/>
      <c r="S50" s="68"/>
      <c r="T50" s="68"/>
      <c r="W50" s="68"/>
      <c r="X50" s="68"/>
      <c r="AA50" s="68"/>
      <c r="AB50" s="68"/>
      <c r="AE50" s="68"/>
      <c r="AF50" s="68"/>
      <c r="AH50" s="68"/>
      <c r="AI50" s="68"/>
    </row>
    <row r="51" spans="12:40" x14ac:dyDescent="0.2">
      <c r="L51" s="37"/>
      <c r="N51" s="68"/>
      <c r="O51" s="37"/>
      <c r="P51" s="37"/>
      <c r="Q51" s="37"/>
      <c r="R51" s="68"/>
      <c r="S51" s="68"/>
      <c r="T51" s="68"/>
      <c r="W51" s="68"/>
      <c r="X51" s="68"/>
      <c r="AA51" s="68"/>
      <c r="AB51" s="68"/>
      <c r="AE51" s="68"/>
      <c r="AF51" s="68"/>
      <c r="AH51" s="68"/>
      <c r="AI51" s="68"/>
    </row>
    <row r="52" spans="12:40" x14ac:dyDescent="0.2">
      <c r="L52" s="37"/>
      <c r="N52" s="68"/>
      <c r="O52" s="37"/>
      <c r="P52" s="37"/>
      <c r="Q52" s="37"/>
      <c r="R52" s="68"/>
      <c r="S52" s="68"/>
      <c r="T52" s="68"/>
      <c r="W52" s="68"/>
      <c r="X52" s="68"/>
      <c r="AA52" s="68"/>
      <c r="AB52" s="68"/>
      <c r="AE52" s="68"/>
      <c r="AF52" s="68"/>
      <c r="AH52" s="68"/>
      <c r="AI52" s="68"/>
    </row>
    <row r="53" spans="12:40" x14ac:dyDescent="0.2">
      <c r="L53" s="37"/>
      <c r="N53" s="68"/>
      <c r="O53" s="37"/>
      <c r="P53" s="37"/>
      <c r="Q53" s="37"/>
      <c r="R53" s="68"/>
      <c r="S53" s="68"/>
      <c r="T53" s="68"/>
      <c r="W53" s="68"/>
      <c r="X53" s="68"/>
      <c r="AA53" s="68"/>
      <c r="AB53" s="68"/>
      <c r="AE53" s="68"/>
      <c r="AF53" s="68"/>
      <c r="AH53" s="68"/>
      <c r="AI53" s="68"/>
    </row>
    <row r="54" spans="12:40" x14ac:dyDescent="0.2">
      <c r="L54" s="37"/>
      <c r="N54" s="68"/>
      <c r="O54" s="37"/>
      <c r="P54" s="37"/>
      <c r="Q54" s="37"/>
      <c r="R54" s="68"/>
      <c r="S54" s="68"/>
      <c r="T54" s="68"/>
      <c r="W54" s="68"/>
      <c r="X54" s="68"/>
      <c r="AA54" s="68"/>
      <c r="AB54" s="68"/>
      <c r="AE54" s="68"/>
      <c r="AF54" s="68"/>
      <c r="AH54" s="68"/>
      <c r="AI54" s="68"/>
    </row>
    <row r="55" spans="12:40" x14ac:dyDescent="0.2">
      <c r="L55" s="37"/>
      <c r="N55" s="68"/>
      <c r="O55" s="37"/>
      <c r="P55" s="37"/>
      <c r="Q55" s="37"/>
      <c r="R55" s="68"/>
      <c r="S55" s="68"/>
      <c r="T55" s="68"/>
      <c r="W55" s="68"/>
      <c r="X55" s="68"/>
      <c r="AA55" s="68"/>
      <c r="AB55" s="68"/>
      <c r="AE55" s="68"/>
      <c r="AF55" s="68"/>
      <c r="AH55" s="68"/>
      <c r="AI55" s="68"/>
    </row>
    <row r="56" spans="12:40" x14ac:dyDescent="0.2">
      <c r="L56" s="37"/>
      <c r="N56" s="68"/>
      <c r="O56" s="37"/>
      <c r="P56" s="37"/>
      <c r="Q56" s="37"/>
      <c r="R56" s="68"/>
      <c r="S56" s="68"/>
      <c r="T56" s="68"/>
      <c r="W56" s="68"/>
      <c r="X56" s="68"/>
      <c r="AA56" s="68"/>
      <c r="AB56" s="68"/>
      <c r="AE56" s="68"/>
      <c r="AF56" s="68"/>
      <c r="AH56" s="68"/>
      <c r="AI56" s="68"/>
    </row>
    <row r="57" spans="12:40" x14ac:dyDescent="0.2">
      <c r="L57" s="37"/>
      <c r="N57" s="68"/>
      <c r="O57" s="37"/>
      <c r="P57" s="37"/>
      <c r="Q57" s="37"/>
      <c r="R57" s="68"/>
      <c r="S57" s="68"/>
      <c r="T57" s="68"/>
      <c r="W57" s="68"/>
      <c r="X57" s="68"/>
      <c r="AA57" s="68"/>
      <c r="AB57" s="68"/>
      <c r="AE57" s="68"/>
      <c r="AF57" s="68"/>
      <c r="AH57" s="68"/>
      <c r="AI57" s="68"/>
    </row>
    <row r="58" spans="12:40" x14ac:dyDescent="0.2">
      <c r="L58" s="37"/>
      <c r="N58" s="68"/>
      <c r="O58" s="37"/>
      <c r="P58" s="37"/>
      <c r="Q58" s="37"/>
      <c r="R58" s="68"/>
      <c r="S58" s="68"/>
      <c r="T58" s="68"/>
      <c r="W58" s="68"/>
      <c r="X58" s="68"/>
      <c r="AA58" s="68"/>
      <c r="AB58" s="68"/>
      <c r="AE58" s="68"/>
      <c r="AF58" s="68"/>
      <c r="AH58" s="68"/>
      <c r="AI58" s="68"/>
    </row>
    <row r="59" spans="12:40" x14ac:dyDescent="0.2">
      <c r="L59" s="37"/>
      <c r="N59" s="68"/>
      <c r="O59" s="37"/>
      <c r="P59" s="37"/>
      <c r="Q59" s="37"/>
      <c r="R59" s="68"/>
      <c r="S59" s="68"/>
      <c r="T59" s="68"/>
      <c r="W59" s="68"/>
      <c r="X59" s="68"/>
      <c r="AA59" s="68"/>
      <c r="AB59" s="68"/>
      <c r="AE59" s="68"/>
      <c r="AF59" s="68"/>
      <c r="AH59" s="68"/>
      <c r="AI59" s="68"/>
    </row>
    <row r="60" spans="12:40" x14ac:dyDescent="0.2">
      <c r="L60" s="37"/>
      <c r="N60" s="68"/>
      <c r="O60" s="37"/>
      <c r="P60" s="37"/>
      <c r="Q60" s="37"/>
      <c r="R60" s="68"/>
      <c r="S60" s="68"/>
      <c r="T60" s="68"/>
      <c r="W60" s="68"/>
      <c r="X60" s="68"/>
      <c r="AA60" s="68"/>
      <c r="AB60" s="68"/>
      <c r="AE60" s="68"/>
      <c r="AF60" s="68"/>
      <c r="AH60" s="68"/>
      <c r="AI60" s="68"/>
    </row>
    <row r="61" spans="12:40" x14ac:dyDescent="0.2">
      <c r="L61" s="37"/>
      <c r="N61" s="68"/>
      <c r="O61" s="37"/>
      <c r="P61" s="37"/>
      <c r="Q61" s="37"/>
      <c r="R61" s="68"/>
      <c r="S61" s="68"/>
      <c r="T61" s="68"/>
      <c r="W61" s="68"/>
      <c r="X61" s="68"/>
      <c r="AA61" s="68"/>
      <c r="AB61" s="68"/>
      <c r="AE61" s="68"/>
      <c r="AF61" s="68"/>
      <c r="AH61" s="68"/>
      <c r="AI61" s="68"/>
    </row>
    <row r="62" spans="12:40" x14ac:dyDescent="0.2">
      <c r="L62" s="37"/>
      <c r="N62" s="68"/>
      <c r="O62" s="37"/>
      <c r="P62" s="37"/>
      <c r="Q62" s="37"/>
      <c r="R62" s="68"/>
      <c r="S62" s="68"/>
      <c r="T62" s="68"/>
      <c r="W62" s="68"/>
      <c r="X62" s="68"/>
      <c r="AA62" s="68"/>
      <c r="AB62" s="68"/>
      <c r="AE62" s="68"/>
      <c r="AF62" s="68"/>
      <c r="AH62" s="68"/>
      <c r="AI62" s="68"/>
    </row>
    <row r="63" spans="12:40" x14ac:dyDescent="0.2">
      <c r="L63" s="37"/>
      <c r="N63" s="68"/>
      <c r="O63" s="37"/>
      <c r="P63" s="37"/>
      <c r="Q63" s="37"/>
      <c r="R63" s="68"/>
      <c r="S63" s="68"/>
      <c r="T63" s="68"/>
      <c r="W63" s="68"/>
      <c r="X63" s="68"/>
      <c r="AA63" s="68"/>
      <c r="AB63" s="68"/>
      <c r="AE63" s="68"/>
      <c r="AF63" s="68"/>
      <c r="AH63" s="68"/>
      <c r="AI63" s="68"/>
    </row>
    <row r="64" spans="12:40" x14ac:dyDescent="0.2">
      <c r="L64" s="37"/>
      <c r="N64" s="68"/>
      <c r="O64" s="37"/>
      <c r="P64" s="37"/>
      <c r="Q64" s="37"/>
      <c r="R64" s="68"/>
      <c r="S64" s="68"/>
      <c r="T64" s="68"/>
      <c r="W64" s="68"/>
      <c r="X64" s="68"/>
      <c r="AA64" s="68"/>
      <c r="AB64" s="68"/>
      <c r="AE64" s="68"/>
      <c r="AF64" s="68"/>
      <c r="AH64" s="68"/>
      <c r="AI64" s="68"/>
    </row>
  </sheetData>
  <sheetProtection selectLockedCells="1"/>
  <mergeCells count="36">
    <mergeCell ref="AP6:AP8"/>
    <mergeCell ref="AK6:AK8"/>
    <mergeCell ref="AL6:AL8"/>
    <mergeCell ref="AM6:AM8"/>
    <mergeCell ref="AN6:AN8"/>
    <mergeCell ref="AO6:AO8"/>
    <mergeCell ref="L6:L8"/>
    <mergeCell ref="F6:F8"/>
    <mergeCell ref="G6:G8"/>
    <mergeCell ref="Y7:Z7"/>
    <mergeCell ref="J7:J8"/>
    <mergeCell ref="O6:R6"/>
    <mergeCell ref="R7:R8"/>
    <mergeCell ref="S7:T7"/>
    <mergeCell ref="W7:X7"/>
    <mergeCell ref="I7:I8"/>
    <mergeCell ref="AA7:AB7"/>
    <mergeCell ref="AE7:AF7"/>
    <mergeCell ref="M6:M8"/>
    <mergeCell ref="U6:V6"/>
    <mergeCell ref="U7:V7"/>
    <mergeCell ref="N6:N8"/>
    <mergeCell ref="AE6:AG6"/>
    <mergeCell ref="AC6:AD6"/>
    <mergeCell ref="AC7:AD7"/>
    <mergeCell ref="Y6:Z6"/>
    <mergeCell ref="AH7:AI7"/>
    <mergeCell ref="A6:A8"/>
    <mergeCell ref="B6:B8"/>
    <mergeCell ref="C6:C8"/>
    <mergeCell ref="D6:D8"/>
    <mergeCell ref="E6:E8"/>
    <mergeCell ref="O7:P7"/>
    <mergeCell ref="K6:K8"/>
    <mergeCell ref="H6:J6"/>
    <mergeCell ref="H7:H8"/>
  </mergeCells>
  <phoneticPr fontId="3" type="noConversion"/>
  <pageMargins left="0.19685039370078741" right="0.19685039370078741" top="0.39370078740157483" bottom="0.39370078740157483" header="0" footer="0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64"/>
  <sheetViews>
    <sheetView topLeftCell="K1" workbookViewId="0">
      <selection activeCell="AK10" sqref="AK10"/>
    </sheetView>
  </sheetViews>
  <sheetFormatPr defaultColWidth="8.7109375" defaultRowHeight="12.75" x14ac:dyDescent="0.2"/>
  <cols>
    <col min="1" max="1" width="4.28515625" customWidth="1"/>
    <col min="2" max="2" width="10.28515625" customWidth="1"/>
    <col min="3" max="3" width="5" customWidth="1"/>
    <col min="4" max="4" width="34" bestFit="1" customWidth="1"/>
    <col min="5" max="5" width="19.5703125" customWidth="1"/>
    <col min="6" max="6" width="20.7109375" customWidth="1"/>
    <col min="7" max="7" width="23.42578125" customWidth="1"/>
    <col min="8" max="11" width="5.42578125" style="100" customWidth="1"/>
    <col min="12" max="12" width="6" customWidth="1"/>
    <col min="13" max="13" width="8.7109375" style="13" customWidth="1"/>
    <col min="14" max="14" width="3.5703125" style="70" customWidth="1"/>
    <col min="15" max="15" width="7.28515625" customWidth="1"/>
    <col min="16" max="16" width="5" customWidth="1"/>
    <col min="17" max="17" width="10" customWidth="1"/>
    <col min="18" max="18" width="3.5703125" style="70" customWidth="1"/>
    <col min="19" max="20" width="3.140625" style="70" customWidth="1"/>
    <col min="21" max="21" width="7.28515625" customWidth="1"/>
    <col min="22" max="22" width="6.42578125" customWidth="1"/>
    <col min="23" max="24" width="3.140625" style="70" customWidth="1"/>
    <col min="25" max="25" width="6.5703125" style="2" customWidth="1"/>
    <col min="26" max="26" width="5.85546875" customWidth="1"/>
    <col min="27" max="28" width="3.140625" style="70" customWidth="1"/>
    <col min="29" max="29" width="6.42578125" customWidth="1"/>
    <col min="30" max="30" width="6" customWidth="1"/>
    <col min="31" max="32" width="3.140625" style="70" customWidth="1"/>
    <col min="33" max="33" width="6.42578125" customWidth="1"/>
    <col min="34" max="35" width="3.140625" style="70" customWidth="1"/>
    <col min="36" max="36" width="6.85546875" customWidth="1"/>
    <col min="37" max="37" width="9.5703125" style="13" customWidth="1"/>
    <col min="38" max="39" width="8.7109375" style="13" customWidth="1"/>
    <col min="40" max="40" width="8.7109375" style="5" customWidth="1"/>
    <col min="41" max="41" width="9.28515625" customWidth="1"/>
    <col min="42" max="42" width="7.7109375" customWidth="1"/>
  </cols>
  <sheetData>
    <row r="1" spans="1:47" s="43" customFormat="1" ht="18.75" x14ac:dyDescent="0.3">
      <c r="A1" s="44" t="str">
        <f>Osnovni_podatki!B7</f>
        <v>GZ MORAVČE</v>
      </c>
      <c r="B1" s="44"/>
      <c r="C1" s="44"/>
      <c r="D1" s="44"/>
      <c r="E1" s="44"/>
      <c r="F1" s="44"/>
      <c r="G1" s="44"/>
      <c r="H1" s="95"/>
      <c r="I1" s="95"/>
      <c r="J1" s="95"/>
      <c r="K1" s="95"/>
      <c r="L1" s="45" t="str">
        <f>Osnovni_podatki!B5</f>
        <v>TEKMOVANJE GZ MENGEŠ ORJENTACIJA</v>
      </c>
      <c r="N1" s="66"/>
      <c r="P1" s="45"/>
      <c r="Q1" s="45"/>
      <c r="R1" s="66"/>
      <c r="S1" s="66"/>
      <c r="T1" s="66"/>
      <c r="U1" s="45"/>
      <c r="V1" s="45"/>
      <c r="W1" s="66"/>
      <c r="X1" s="66"/>
      <c r="Y1" s="45"/>
      <c r="Z1" s="45"/>
      <c r="AA1" s="66"/>
      <c r="AB1" s="66"/>
      <c r="AC1" s="45"/>
      <c r="AD1" s="45"/>
      <c r="AE1" s="66"/>
      <c r="AF1" s="66"/>
      <c r="AG1" s="45"/>
      <c r="AH1" s="66"/>
      <c r="AI1" s="66"/>
      <c r="AJ1" s="45"/>
      <c r="AK1" s="46"/>
      <c r="AL1" s="46"/>
      <c r="AM1" s="46"/>
      <c r="AO1" s="46"/>
      <c r="AP1" s="47" t="str">
        <f>Osnovni_podatki!B8&amp;", "&amp;TEXT(Osnovni_podatki!B9,"dd. mmmm yyyy")</f>
        <v>PEČE PRI MORAVČAH, 09. maj 2015</v>
      </c>
    </row>
    <row r="2" spans="1:47" s="1" customFormat="1" ht="18" x14ac:dyDescent="0.25">
      <c r="A2" s="48"/>
      <c r="B2" s="48"/>
      <c r="C2" s="48"/>
      <c r="D2" s="37"/>
      <c r="E2" s="49"/>
      <c r="F2" s="49"/>
      <c r="G2" s="49"/>
      <c r="H2" s="56"/>
      <c r="I2" s="56"/>
      <c r="J2" s="56"/>
      <c r="K2" s="56"/>
      <c r="L2" s="56"/>
      <c r="M2" s="50"/>
      <c r="N2" s="67"/>
      <c r="O2" s="50"/>
      <c r="P2" s="51"/>
      <c r="Q2" s="51"/>
      <c r="R2" s="67"/>
      <c r="S2" s="67"/>
      <c r="T2" s="67"/>
      <c r="U2" s="51"/>
      <c r="V2" s="52"/>
      <c r="W2" s="67"/>
      <c r="X2" s="67"/>
      <c r="Y2" s="50"/>
      <c r="Z2" s="54"/>
      <c r="AA2" s="67"/>
      <c r="AB2" s="67"/>
      <c r="AC2" s="53"/>
      <c r="AD2" s="54"/>
      <c r="AE2" s="67"/>
      <c r="AF2" s="67"/>
      <c r="AG2" s="52"/>
      <c r="AH2" s="67"/>
      <c r="AI2" s="67"/>
      <c r="AJ2" s="50"/>
      <c r="AK2" s="52"/>
      <c r="AL2" s="48"/>
      <c r="AM2" s="55"/>
      <c r="AN2" s="55"/>
      <c r="AO2" s="48"/>
      <c r="AP2" s="48"/>
      <c r="AQ2" s="4"/>
      <c r="AR2" s="4"/>
      <c r="AS2" s="4"/>
      <c r="AT2" s="4"/>
    </row>
    <row r="3" spans="1:47" x14ac:dyDescent="0.2">
      <c r="A3" s="37"/>
      <c r="B3" s="37"/>
      <c r="C3" s="37"/>
      <c r="D3" s="37"/>
      <c r="E3" s="37"/>
      <c r="F3" s="37"/>
      <c r="G3" s="37"/>
      <c r="H3" s="56"/>
      <c r="I3" s="56"/>
      <c r="J3" s="56"/>
      <c r="K3" s="56"/>
      <c r="L3" s="56"/>
      <c r="M3" s="56"/>
      <c r="N3" s="68"/>
      <c r="O3" s="56"/>
      <c r="P3" s="56"/>
      <c r="Q3" s="56"/>
      <c r="R3" s="68"/>
      <c r="S3" s="68"/>
      <c r="T3" s="68"/>
      <c r="U3" s="56"/>
      <c r="V3" s="26"/>
      <c r="W3" s="68"/>
      <c r="X3" s="68"/>
      <c r="Y3" s="37"/>
      <c r="Z3" s="37"/>
      <c r="AA3" s="68"/>
      <c r="AB3" s="68"/>
      <c r="AC3" s="56"/>
      <c r="AD3" s="37"/>
      <c r="AE3" s="68"/>
      <c r="AF3" s="68"/>
      <c r="AG3" s="26"/>
      <c r="AH3" s="68"/>
      <c r="AI3" s="68"/>
      <c r="AJ3" s="37"/>
      <c r="AK3" s="27"/>
      <c r="AL3" s="48"/>
      <c r="AM3" s="48"/>
      <c r="AN3" s="37"/>
      <c r="AO3" s="37"/>
      <c r="AP3" s="37"/>
      <c r="AQ3" s="3"/>
      <c r="AR3" s="3"/>
      <c r="AS3" s="3"/>
      <c r="AT3" s="3"/>
    </row>
    <row r="4" spans="1:47" ht="18" customHeight="1" x14ac:dyDescent="0.25">
      <c r="A4" s="37"/>
      <c r="B4" s="37"/>
      <c r="C4" s="37"/>
      <c r="D4" s="60" t="s">
        <v>13</v>
      </c>
      <c r="E4" s="37"/>
      <c r="F4" s="37"/>
      <c r="G4" s="37"/>
      <c r="H4" s="56"/>
      <c r="I4" s="56"/>
      <c r="J4" s="56"/>
      <c r="K4" s="56"/>
      <c r="L4" s="56"/>
      <c r="M4" s="37"/>
      <c r="N4" s="68"/>
      <c r="O4" s="37"/>
      <c r="P4" s="37"/>
      <c r="Q4" s="37"/>
      <c r="R4" s="68"/>
      <c r="S4" s="68"/>
      <c r="T4" s="68"/>
      <c r="U4" s="37"/>
      <c r="V4" s="37"/>
      <c r="W4" s="68"/>
      <c r="X4" s="68"/>
      <c r="Y4" s="37"/>
      <c r="Z4" s="37"/>
      <c r="AA4" s="68"/>
      <c r="AB4" s="68"/>
      <c r="AC4" s="37"/>
      <c r="AD4" s="37"/>
      <c r="AE4" s="68"/>
      <c r="AF4" s="68"/>
      <c r="AG4" s="48"/>
      <c r="AH4" s="68"/>
      <c r="AI4" s="68"/>
      <c r="AJ4" s="37"/>
      <c r="AK4" s="48"/>
      <c r="AL4" s="48"/>
      <c r="AM4" s="48"/>
      <c r="AN4" s="48"/>
      <c r="AO4" s="48"/>
      <c r="AP4" s="37"/>
      <c r="AQ4" s="3"/>
      <c r="AR4" s="3"/>
      <c r="AS4" s="3"/>
      <c r="AT4" s="3"/>
    </row>
    <row r="5" spans="1:47" ht="18" customHeight="1" x14ac:dyDescent="0.25">
      <c r="A5" s="37"/>
      <c r="B5" s="37"/>
      <c r="C5" s="37"/>
      <c r="D5" s="60"/>
      <c r="E5" s="37"/>
      <c r="F5" s="37"/>
      <c r="G5" s="37"/>
      <c r="H5" s="56"/>
      <c r="I5" s="56"/>
      <c r="J5" s="56"/>
      <c r="K5" s="56"/>
      <c r="L5" s="56"/>
      <c r="M5" s="37"/>
      <c r="N5" s="68"/>
      <c r="O5" s="3"/>
      <c r="P5" s="3"/>
      <c r="Q5" s="3"/>
      <c r="R5" s="68"/>
      <c r="S5" s="68"/>
      <c r="T5" s="68"/>
      <c r="U5" s="37"/>
      <c r="V5" s="37"/>
      <c r="W5" s="68"/>
      <c r="X5" s="68"/>
      <c r="Y5" s="37"/>
      <c r="Z5" s="37"/>
      <c r="AA5" s="68"/>
      <c r="AB5" s="68"/>
      <c r="AC5" s="37"/>
      <c r="AD5" s="37"/>
      <c r="AE5" s="68"/>
      <c r="AF5" s="68"/>
      <c r="AG5" s="48"/>
      <c r="AH5" s="68"/>
      <c r="AI5" s="68"/>
      <c r="AJ5" s="37"/>
      <c r="AK5" s="48"/>
      <c r="AL5" s="48"/>
      <c r="AM5" s="48"/>
      <c r="AN5" s="48"/>
      <c r="AO5" s="48"/>
      <c r="AP5" s="37"/>
      <c r="AQ5" s="3"/>
      <c r="AR5" s="3"/>
      <c r="AS5" s="3"/>
      <c r="AT5" s="3"/>
    </row>
    <row r="6" spans="1:47" ht="18" customHeight="1" x14ac:dyDescent="0.2">
      <c r="A6" s="128" t="s">
        <v>16</v>
      </c>
      <c r="B6" s="128" t="s">
        <v>15</v>
      </c>
      <c r="C6" s="128" t="s">
        <v>38</v>
      </c>
      <c r="D6" s="128" t="s">
        <v>4</v>
      </c>
      <c r="E6" s="128" t="s">
        <v>20</v>
      </c>
      <c r="F6" s="128" t="s">
        <v>32</v>
      </c>
      <c r="G6" s="128" t="s">
        <v>33</v>
      </c>
      <c r="H6" s="132" t="s">
        <v>52</v>
      </c>
      <c r="I6" s="133"/>
      <c r="J6" s="134"/>
      <c r="K6" s="128" t="s">
        <v>53</v>
      </c>
      <c r="L6" s="139" t="s">
        <v>34</v>
      </c>
      <c r="M6" s="149" t="s">
        <v>17</v>
      </c>
      <c r="N6" s="143" t="s">
        <v>46</v>
      </c>
      <c r="O6" s="117" t="s">
        <v>6</v>
      </c>
      <c r="P6" s="118"/>
      <c r="Q6" s="118"/>
      <c r="R6" s="119"/>
      <c r="S6" s="61"/>
      <c r="T6" s="69"/>
      <c r="U6" s="152" t="s">
        <v>5</v>
      </c>
      <c r="V6" s="153"/>
      <c r="W6" s="61"/>
      <c r="X6" s="69"/>
      <c r="Y6" s="152" t="s">
        <v>0</v>
      </c>
      <c r="Z6" s="153"/>
      <c r="AA6" s="61"/>
      <c r="AB6" s="69"/>
      <c r="AC6" s="152" t="s">
        <v>2</v>
      </c>
      <c r="AD6" s="153"/>
      <c r="AE6" s="122" t="s">
        <v>60</v>
      </c>
      <c r="AF6" s="123"/>
      <c r="AG6" s="124"/>
      <c r="AH6" s="61"/>
      <c r="AI6" s="69"/>
      <c r="AJ6" s="107" t="s">
        <v>10</v>
      </c>
      <c r="AK6" s="148" t="s">
        <v>36</v>
      </c>
      <c r="AL6" s="148" t="s">
        <v>37</v>
      </c>
      <c r="AM6" s="148" t="s">
        <v>19</v>
      </c>
      <c r="AN6" s="148" t="s">
        <v>18</v>
      </c>
      <c r="AO6" s="148" t="s">
        <v>21</v>
      </c>
      <c r="AP6" s="146" t="s">
        <v>3</v>
      </c>
      <c r="AQ6" s="3"/>
      <c r="AR6" s="3"/>
      <c r="AS6" s="3"/>
      <c r="AT6" s="3"/>
    </row>
    <row r="7" spans="1:47" ht="48.75" customHeight="1" x14ac:dyDescent="0.2">
      <c r="A7" s="128"/>
      <c r="B7" s="128"/>
      <c r="C7" s="128"/>
      <c r="D7" s="128"/>
      <c r="E7" s="128"/>
      <c r="F7" s="128"/>
      <c r="G7" s="128"/>
      <c r="H7" s="135" t="s">
        <v>54</v>
      </c>
      <c r="I7" s="135" t="s">
        <v>55</v>
      </c>
      <c r="J7" s="135" t="s">
        <v>56</v>
      </c>
      <c r="K7" s="128"/>
      <c r="L7" s="140"/>
      <c r="M7" s="150"/>
      <c r="N7" s="144"/>
      <c r="O7" s="142" t="s">
        <v>64</v>
      </c>
      <c r="P7" s="137"/>
      <c r="Q7" s="79" t="s">
        <v>63</v>
      </c>
      <c r="R7" s="120" t="s">
        <v>59</v>
      </c>
      <c r="S7" s="142" t="s">
        <v>43</v>
      </c>
      <c r="T7" s="137"/>
      <c r="U7" s="137" t="s">
        <v>9</v>
      </c>
      <c r="V7" s="138"/>
      <c r="W7" s="142" t="s">
        <v>43</v>
      </c>
      <c r="X7" s="137"/>
      <c r="Y7" s="137" t="s">
        <v>40</v>
      </c>
      <c r="Z7" s="138"/>
      <c r="AA7" s="142" t="s">
        <v>43</v>
      </c>
      <c r="AB7" s="137"/>
      <c r="AC7" s="137" t="s">
        <v>39</v>
      </c>
      <c r="AD7" s="138"/>
      <c r="AE7" s="142" t="s">
        <v>43</v>
      </c>
      <c r="AF7" s="137"/>
      <c r="AG7" s="101" t="s">
        <v>57</v>
      </c>
      <c r="AH7" s="142" t="s">
        <v>43</v>
      </c>
      <c r="AI7" s="137"/>
      <c r="AJ7" s="77" t="s">
        <v>35</v>
      </c>
      <c r="AK7" s="148"/>
      <c r="AL7" s="148"/>
      <c r="AM7" s="148"/>
      <c r="AN7" s="148"/>
      <c r="AO7" s="148"/>
      <c r="AP7" s="146"/>
      <c r="AQ7" s="3"/>
      <c r="AR7" s="3"/>
      <c r="AS7" s="3"/>
      <c r="AT7" s="3"/>
    </row>
    <row r="8" spans="1:47" ht="15" customHeight="1" x14ac:dyDescent="0.2">
      <c r="A8" s="128"/>
      <c r="B8" s="128"/>
      <c r="C8" s="128"/>
      <c r="D8" s="128"/>
      <c r="E8" s="128"/>
      <c r="F8" s="128"/>
      <c r="G8" s="128"/>
      <c r="H8" s="136"/>
      <c r="I8" s="136"/>
      <c r="J8" s="136"/>
      <c r="K8" s="128"/>
      <c r="L8" s="141"/>
      <c r="M8" s="151"/>
      <c r="N8" s="145"/>
      <c r="O8" s="33" t="s">
        <v>8</v>
      </c>
      <c r="P8" s="71" t="s">
        <v>7</v>
      </c>
      <c r="Q8" s="71"/>
      <c r="R8" s="121"/>
      <c r="S8" s="72" t="s">
        <v>44</v>
      </c>
      <c r="T8" s="73" t="s">
        <v>45</v>
      </c>
      <c r="U8" s="71" t="s">
        <v>8</v>
      </c>
      <c r="V8" s="34" t="s">
        <v>7</v>
      </c>
      <c r="W8" s="72" t="s">
        <v>44</v>
      </c>
      <c r="X8" s="73" t="s">
        <v>45</v>
      </c>
      <c r="Y8" s="71" t="s">
        <v>8</v>
      </c>
      <c r="Z8" s="34" t="s">
        <v>7</v>
      </c>
      <c r="AA8" s="72" t="s">
        <v>44</v>
      </c>
      <c r="AB8" s="73" t="s">
        <v>45</v>
      </c>
      <c r="AC8" s="71" t="s">
        <v>8</v>
      </c>
      <c r="AD8" s="34" t="s">
        <v>7</v>
      </c>
      <c r="AE8" s="72" t="s">
        <v>44</v>
      </c>
      <c r="AF8" s="73" t="s">
        <v>45</v>
      </c>
      <c r="AG8" s="34" t="s">
        <v>7</v>
      </c>
      <c r="AH8" s="72" t="s">
        <v>44</v>
      </c>
      <c r="AI8" s="73" t="s">
        <v>45</v>
      </c>
      <c r="AJ8" s="34" t="s">
        <v>7</v>
      </c>
      <c r="AK8" s="148"/>
      <c r="AL8" s="148"/>
      <c r="AM8" s="148"/>
      <c r="AN8" s="148"/>
      <c r="AO8" s="148"/>
      <c r="AP8" s="146"/>
      <c r="AQ8" s="3"/>
      <c r="AR8" s="3"/>
      <c r="AS8" s="3"/>
      <c r="AT8" s="3"/>
    </row>
    <row r="9" spans="1:47" x14ac:dyDescent="0.2">
      <c r="A9" s="28">
        <v>1</v>
      </c>
      <c r="B9" s="31" t="s">
        <v>13</v>
      </c>
      <c r="C9" s="20">
        <v>118</v>
      </c>
      <c r="D9" s="19" t="s">
        <v>73</v>
      </c>
      <c r="E9" s="21" t="s">
        <v>84</v>
      </c>
      <c r="F9" s="21" t="s">
        <v>85</v>
      </c>
      <c r="G9" s="21" t="s">
        <v>74</v>
      </c>
      <c r="H9" s="96">
        <v>1999</v>
      </c>
      <c r="I9" s="96">
        <v>2000</v>
      </c>
      <c r="J9" s="96">
        <v>2002</v>
      </c>
      <c r="K9" s="97">
        <f>VLOOKUP(H9,Letnice!$D$2:$E$12,2,0)+VLOOKUP(I9,Letnice!$D$2:$E$12,2,0)+VLOOKUP(J9,Letnice!$D$2:$E$12,2,0)</f>
        <v>44</v>
      </c>
      <c r="L9" s="108">
        <f>VLOOKUP(K9,Letnice!$D$16:$E$28,2,0)</f>
        <v>501</v>
      </c>
      <c r="M9" s="25">
        <v>0.49583333333333335</v>
      </c>
      <c r="N9" s="78"/>
      <c r="O9" s="24">
        <v>13.01</v>
      </c>
      <c r="P9" s="11">
        <v>0</v>
      </c>
      <c r="Q9" s="25"/>
      <c r="R9" s="78">
        <v>0</v>
      </c>
      <c r="S9" s="74">
        <v>5</v>
      </c>
      <c r="T9" s="75">
        <v>50</v>
      </c>
      <c r="U9" s="24">
        <v>13.4</v>
      </c>
      <c r="V9" s="11">
        <v>0</v>
      </c>
      <c r="W9" s="74">
        <v>3</v>
      </c>
      <c r="X9" s="75">
        <v>40</v>
      </c>
      <c r="Y9" s="24">
        <v>15.55</v>
      </c>
      <c r="Z9" s="11">
        <v>0</v>
      </c>
      <c r="AA9" s="74">
        <v>3</v>
      </c>
      <c r="AB9" s="75">
        <v>20</v>
      </c>
      <c r="AC9" s="24">
        <v>29.3</v>
      </c>
      <c r="AD9" s="11">
        <v>0</v>
      </c>
      <c r="AE9" s="74">
        <v>1</v>
      </c>
      <c r="AF9" s="75">
        <v>50</v>
      </c>
      <c r="AG9" s="11">
        <v>0</v>
      </c>
      <c r="AH9" s="74">
        <v>2</v>
      </c>
      <c r="AI9" s="75">
        <v>20</v>
      </c>
      <c r="AJ9" s="11">
        <v>0</v>
      </c>
      <c r="AK9" s="25">
        <v>0.54369212962962965</v>
      </c>
      <c r="AL9" s="25">
        <f t="shared" ref="AL9:AL40" si="0">TIME(,S9+W9+AA9+AE9+AH9,X9+T9+AB9+AF9+AI9)</f>
        <v>1.1805555555555555E-2</v>
      </c>
      <c r="AM9" s="35">
        <f t="shared" ref="AM9:AM40" si="1">AK9-M9-AL9</f>
        <v>3.6053240740740747E-2</v>
      </c>
      <c r="AN9" s="36">
        <f t="shared" ref="AN9:AN42" si="2">((((HOUR(AM9))*3600)+((MINUTE(AM9))*60)+(SECOND(AM9)))*2)/60</f>
        <v>103.83333333333333</v>
      </c>
      <c r="AO9" s="36">
        <f t="shared" ref="AO9:AO40" si="3">O9+P9+U9+V9+Y9+Z9+AC9+AD9+AG9+AJ9+AN9+N9+R9</f>
        <v>175.09333333333333</v>
      </c>
      <c r="AP9" s="10">
        <f t="shared" ref="AP9:AP40" si="4">L9-AO9</f>
        <v>325.90666666666664</v>
      </c>
      <c r="AQ9" s="6"/>
      <c r="AR9" s="6"/>
      <c r="AS9" s="3"/>
      <c r="AT9" s="3"/>
      <c r="AU9" s="3"/>
    </row>
    <row r="10" spans="1:47" x14ac:dyDescent="0.2">
      <c r="A10" s="28">
        <v>2</v>
      </c>
      <c r="B10" s="31" t="s">
        <v>13</v>
      </c>
      <c r="C10" s="20">
        <v>82</v>
      </c>
      <c r="D10" s="19" t="s">
        <v>76</v>
      </c>
      <c r="E10" s="21" t="s">
        <v>84</v>
      </c>
      <c r="F10" s="21" t="s">
        <v>85</v>
      </c>
      <c r="G10" s="21" t="s">
        <v>77</v>
      </c>
      <c r="H10" s="96">
        <v>2002</v>
      </c>
      <c r="I10" s="96">
        <v>2002</v>
      </c>
      <c r="J10" s="96">
        <v>2002</v>
      </c>
      <c r="K10" s="97">
        <f>VLOOKUP(H10,Letnice!$D$2:$E$12,2,0)+VLOOKUP(I10,Letnice!$D$2:$E$12,2,0)+VLOOKUP(J10,Letnice!$D$2:$E$12,2,0)</f>
        <v>39</v>
      </c>
      <c r="L10" s="108">
        <f>VLOOKUP(K10,Letnice!$D$16:$E$28,2,0)</f>
        <v>502</v>
      </c>
      <c r="M10" s="25">
        <v>0.4458333333333333</v>
      </c>
      <c r="N10" s="78"/>
      <c r="O10" s="24">
        <v>16</v>
      </c>
      <c r="P10" s="11">
        <v>2</v>
      </c>
      <c r="Q10" s="25"/>
      <c r="R10" s="78">
        <v>0</v>
      </c>
      <c r="S10" s="74">
        <v>4</v>
      </c>
      <c r="T10" s="75">
        <v>40</v>
      </c>
      <c r="U10" s="24">
        <v>19</v>
      </c>
      <c r="V10" s="11">
        <v>10</v>
      </c>
      <c r="W10" s="74">
        <v>3</v>
      </c>
      <c r="X10" s="75">
        <v>35</v>
      </c>
      <c r="Y10" s="24">
        <v>15.11</v>
      </c>
      <c r="Z10" s="11">
        <v>0</v>
      </c>
      <c r="AA10" s="74">
        <v>3</v>
      </c>
      <c r="AB10" s="75">
        <v>30</v>
      </c>
      <c r="AC10" s="24">
        <v>62</v>
      </c>
      <c r="AD10" s="11">
        <v>2</v>
      </c>
      <c r="AE10" s="74">
        <v>2</v>
      </c>
      <c r="AF10" s="75">
        <v>40</v>
      </c>
      <c r="AG10" s="11">
        <v>0</v>
      </c>
      <c r="AH10" s="74">
        <v>6</v>
      </c>
      <c r="AI10" s="75">
        <v>0</v>
      </c>
      <c r="AJ10" s="11">
        <v>6</v>
      </c>
      <c r="AK10" s="25">
        <v>0.54633101851851851</v>
      </c>
      <c r="AL10" s="25">
        <f t="shared" si="0"/>
        <v>1.4178240740740741E-2</v>
      </c>
      <c r="AM10" s="35">
        <f t="shared" si="1"/>
        <v>8.6319444444444463E-2</v>
      </c>
      <c r="AN10" s="36">
        <f t="shared" si="2"/>
        <v>248.6</v>
      </c>
      <c r="AO10" s="36">
        <f t="shared" si="3"/>
        <v>380.71000000000004</v>
      </c>
      <c r="AP10" s="10">
        <f t="shared" si="4"/>
        <v>121.28999999999996</v>
      </c>
      <c r="AQ10" s="6"/>
      <c r="AR10" s="6"/>
      <c r="AS10" s="3"/>
      <c r="AT10" s="3"/>
      <c r="AU10" s="3"/>
    </row>
    <row r="11" spans="1:47" x14ac:dyDescent="0.2">
      <c r="A11" s="28">
        <v>3</v>
      </c>
      <c r="B11" s="31"/>
      <c r="C11" s="20"/>
      <c r="D11" s="19"/>
      <c r="E11" s="21"/>
      <c r="F11" s="21"/>
      <c r="G11" s="21"/>
      <c r="H11" s="96"/>
      <c r="I11" s="96"/>
      <c r="J11" s="96"/>
      <c r="K11" s="97" t="e">
        <f>VLOOKUP(H11,Letnice!$D$2:$E$12,2,0)+VLOOKUP(I11,Letnice!$D$2:$E$12,2,0)+VLOOKUP(J11,Letnice!$D$2:$E$12,2,0)</f>
        <v>#N/A</v>
      </c>
      <c r="L11" s="108" t="e">
        <f>VLOOKUP(K11,Letnice!$D$16:$E$28,2,0)</f>
        <v>#N/A</v>
      </c>
      <c r="M11" s="25"/>
      <c r="N11" s="78"/>
      <c r="O11" s="24"/>
      <c r="P11" s="11"/>
      <c r="Q11" s="25"/>
      <c r="R11" s="78">
        <f t="shared" ref="R11:R40" si="5">IF(HOUR(Q11-AK11)*60+MINUTE(Q11-AK11)&lt;=10,0,(HOUR(Q11-AK11)*60+MINUTE(Q11-AK11))-10)</f>
        <v>0</v>
      </c>
      <c r="S11" s="74"/>
      <c r="T11" s="75"/>
      <c r="U11" s="24"/>
      <c r="V11" s="11"/>
      <c r="W11" s="74"/>
      <c r="X11" s="75"/>
      <c r="Y11" s="24"/>
      <c r="Z11" s="11"/>
      <c r="AA11" s="74"/>
      <c r="AB11" s="75"/>
      <c r="AC11" s="24"/>
      <c r="AD11" s="11"/>
      <c r="AE11" s="74"/>
      <c r="AF11" s="75"/>
      <c r="AG11" s="11"/>
      <c r="AH11" s="74"/>
      <c r="AI11" s="75"/>
      <c r="AJ11" s="11"/>
      <c r="AK11" s="25"/>
      <c r="AL11" s="25">
        <f t="shared" si="0"/>
        <v>0</v>
      </c>
      <c r="AM11" s="35">
        <f t="shared" si="1"/>
        <v>0</v>
      </c>
      <c r="AN11" s="36">
        <f t="shared" si="2"/>
        <v>0</v>
      </c>
      <c r="AO11" s="36">
        <f t="shared" si="3"/>
        <v>0</v>
      </c>
      <c r="AP11" s="10" t="e">
        <f t="shared" si="4"/>
        <v>#N/A</v>
      </c>
      <c r="AQ11" s="6"/>
      <c r="AR11" s="6"/>
      <c r="AS11" s="3"/>
      <c r="AT11" s="3"/>
      <c r="AU11" s="3"/>
    </row>
    <row r="12" spans="1:47" x14ac:dyDescent="0.2">
      <c r="A12" s="28">
        <v>4</v>
      </c>
      <c r="B12" s="32"/>
      <c r="C12" s="17"/>
      <c r="D12" s="21"/>
      <c r="E12" s="21"/>
      <c r="F12" s="21"/>
      <c r="G12" s="21"/>
      <c r="H12" s="96"/>
      <c r="I12" s="96"/>
      <c r="J12" s="96"/>
      <c r="K12" s="97" t="e">
        <f>VLOOKUP(H12,Letnice!$D$2:$E$12,2,0)+VLOOKUP(I12,Letnice!$D$2:$E$12,2,0)+VLOOKUP(J12,Letnice!$D$2:$E$12,2,0)</f>
        <v>#N/A</v>
      </c>
      <c r="L12" s="108" t="e">
        <f>VLOOKUP(K12,Letnice!$D$16:$E$28,2,0)</f>
        <v>#N/A</v>
      </c>
      <c r="M12" s="25"/>
      <c r="N12" s="78"/>
      <c r="O12" s="24"/>
      <c r="P12" s="11"/>
      <c r="Q12" s="25"/>
      <c r="R12" s="78">
        <f t="shared" si="5"/>
        <v>0</v>
      </c>
      <c r="S12" s="74"/>
      <c r="T12" s="75"/>
      <c r="U12" s="24"/>
      <c r="V12" s="11"/>
      <c r="W12" s="74"/>
      <c r="X12" s="75"/>
      <c r="Y12" s="24"/>
      <c r="Z12" s="11"/>
      <c r="AA12" s="74"/>
      <c r="AB12" s="75"/>
      <c r="AC12" s="24"/>
      <c r="AD12" s="11"/>
      <c r="AE12" s="74"/>
      <c r="AF12" s="75"/>
      <c r="AG12" s="11"/>
      <c r="AH12" s="74"/>
      <c r="AI12" s="75"/>
      <c r="AJ12" s="11"/>
      <c r="AK12" s="25"/>
      <c r="AL12" s="25">
        <f t="shared" si="0"/>
        <v>0</v>
      </c>
      <c r="AM12" s="35">
        <f t="shared" si="1"/>
        <v>0</v>
      </c>
      <c r="AN12" s="36">
        <f t="shared" si="2"/>
        <v>0</v>
      </c>
      <c r="AO12" s="36">
        <f t="shared" si="3"/>
        <v>0</v>
      </c>
      <c r="AP12" s="10" t="e">
        <f t="shared" si="4"/>
        <v>#N/A</v>
      </c>
      <c r="AQ12" s="6"/>
      <c r="AR12" s="6"/>
      <c r="AS12" s="3"/>
      <c r="AT12" s="3"/>
      <c r="AU12" s="3"/>
    </row>
    <row r="13" spans="1:47" x14ac:dyDescent="0.2">
      <c r="A13" s="28">
        <v>5</v>
      </c>
      <c r="B13" s="31"/>
      <c r="C13" s="20"/>
      <c r="D13" s="19"/>
      <c r="E13" s="21"/>
      <c r="F13" s="21"/>
      <c r="G13" s="21"/>
      <c r="H13" s="96"/>
      <c r="I13" s="96"/>
      <c r="J13" s="96"/>
      <c r="K13" s="97" t="e">
        <f>VLOOKUP(H13,Letnice!$D$2:$E$12,2,0)+VLOOKUP(I13,Letnice!$D$2:$E$12,2,0)+VLOOKUP(J13,Letnice!$D$2:$E$12,2,0)</f>
        <v>#N/A</v>
      </c>
      <c r="L13" s="108" t="e">
        <f>VLOOKUP(K13,Letnice!$D$16:$E$28,2,0)</f>
        <v>#N/A</v>
      </c>
      <c r="M13" s="25"/>
      <c r="N13" s="78"/>
      <c r="O13" s="24"/>
      <c r="P13" s="11"/>
      <c r="Q13" s="25"/>
      <c r="R13" s="78">
        <f t="shared" si="5"/>
        <v>0</v>
      </c>
      <c r="S13" s="74"/>
      <c r="T13" s="75"/>
      <c r="U13" s="24"/>
      <c r="V13" s="11"/>
      <c r="W13" s="74"/>
      <c r="X13" s="75"/>
      <c r="Y13" s="24"/>
      <c r="Z13" s="11"/>
      <c r="AA13" s="74"/>
      <c r="AB13" s="75"/>
      <c r="AC13" s="24"/>
      <c r="AD13" s="11"/>
      <c r="AE13" s="74"/>
      <c r="AF13" s="75"/>
      <c r="AG13" s="11"/>
      <c r="AH13" s="74"/>
      <c r="AI13" s="75"/>
      <c r="AJ13" s="11"/>
      <c r="AK13" s="25"/>
      <c r="AL13" s="25">
        <f t="shared" si="0"/>
        <v>0</v>
      </c>
      <c r="AM13" s="35">
        <f t="shared" si="1"/>
        <v>0</v>
      </c>
      <c r="AN13" s="36">
        <f t="shared" si="2"/>
        <v>0</v>
      </c>
      <c r="AO13" s="36">
        <f t="shared" si="3"/>
        <v>0</v>
      </c>
      <c r="AP13" s="10" t="e">
        <f t="shared" si="4"/>
        <v>#N/A</v>
      </c>
      <c r="AQ13" s="6"/>
      <c r="AR13" s="6"/>
      <c r="AS13" s="3"/>
      <c r="AT13" s="3"/>
      <c r="AU13" s="3"/>
    </row>
    <row r="14" spans="1:47" x14ac:dyDescent="0.2">
      <c r="A14" s="28">
        <v>6</v>
      </c>
      <c r="B14" s="31"/>
      <c r="C14" s="20"/>
      <c r="D14" s="19"/>
      <c r="E14" s="21"/>
      <c r="F14" s="21"/>
      <c r="G14" s="21"/>
      <c r="H14" s="96"/>
      <c r="I14" s="96"/>
      <c r="J14" s="96"/>
      <c r="K14" s="97" t="e">
        <f>VLOOKUP(H14,Letnice!$D$2:$E$12,2,0)+VLOOKUP(I14,Letnice!$D$2:$E$12,2,0)+VLOOKUP(J14,Letnice!$D$2:$E$12,2,0)</f>
        <v>#N/A</v>
      </c>
      <c r="L14" s="108" t="e">
        <f>VLOOKUP(K14,Letnice!$D$16:$E$28,2,0)</f>
        <v>#N/A</v>
      </c>
      <c r="M14" s="25"/>
      <c r="N14" s="78"/>
      <c r="O14" s="24"/>
      <c r="P14" s="11"/>
      <c r="Q14" s="25"/>
      <c r="R14" s="78">
        <f t="shared" si="5"/>
        <v>0</v>
      </c>
      <c r="S14" s="74"/>
      <c r="T14" s="75"/>
      <c r="U14" s="24"/>
      <c r="V14" s="11"/>
      <c r="W14" s="74"/>
      <c r="X14" s="75"/>
      <c r="Y14" s="24"/>
      <c r="Z14" s="11"/>
      <c r="AA14" s="74"/>
      <c r="AB14" s="75"/>
      <c r="AC14" s="24"/>
      <c r="AD14" s="11"/>
      <c r="AE14" s="74"/>
      <c r="AF14" s="75"/>
      <c r="AG14" s="11"/>
      <c r="AH14" s="74"/>
      <c r="AI14" s="75"/>
      <c r="AJ14" s="11"/>
      <c r="AK14" s="25"/>
      <c r="AL14" s="25">
        <f t="shared" si="0"/>
        <v>0</v>
      </c>
      <c r="AM14" s="35">
        <f t="shared" si="1"/>
        <v>0</v>
      </c>
      <c r="AN14" s="36">
        <f t="shared" si="2"/>
        <v>0</v>
      </c>
      <c r="AO14" s="36">
        <f t="shared" si="3"/>
        <v>0</v>
      </c>
      <c r="AP14" s="10" t="e">
        <f t="shared" si="4"/>
        <v>#N/A</v>
      </c>
      <c r="AQ14" s="6"/>
      <c r="AR14" s="6"/>
      <c r="AS14" s="3"/>
      <c r="AT14" s="3"/>
      <c r="AU14" s="3"/>
    </row>
    <row r="15" spans="1:47" x14ac:dyDescent="0.2">
      <c r="A15" s="28">
        <v>7</v>
      </c>
      <c r="B15" s="31"/>
      <c r="C15" s="20"/>
      <c r="D15" s="19"/>
      <c r="E15" s="21"/>
      <c r="F15" s="21"/>
      <c r="G15" s="21"/>
      <c r="H15" s="96"/>
      <c r="I15" s="96"/>
      <c r="J15" s="96"/>
      <c r="K15" s="97" t="e">
        <f>VLOOKUP(H15,Letnice!$D$2:$E$12,2,0)+VLOOKUP(I15,Letnice!$D$2:$E$12,2,0)+VLOOKUP(J15,Letnice!$D$2:$E$12,2,0)</f>
        <v>#N/A</v>
      </c>
      <c r="L15" s="108" t="e">
        <f>VLOOKUP(K15,Letnice!$D$16:$E$28,2,0)</f>
        <v>#N/A</v>
      </c>
      <c r="M15" s="25"/>
      <c r="N15" s="78"/>
      <c r="O15" s="24"/>
      <c r="P15" s="11"/>
      <c r="Q15" s="25"/>
      <c r="R15" s="78">
        <f t="shared" si="5"/>
        <v>0</v>
      </c>
      <c r="S15" s="74"/>
      <c r="T15" s="75"/>
      <c r="U15" s="24"/>
      <c r="V15" s="11"/>
      <c r="W15" s="74"/>
      <c r="X15" s="75"/>
      <c r="Y15" s="24"/>
      <c r="Z15" s="11"/>
      <c r="AA15" s="74"/>
      <c r="AB15" s="75"/>
      <c r="AC15" s="24"/>
      <c r="AD15" s="11"/>
      <c r="AE15" s="74"/>
      <c r="AF15" s="75"/>
      <c r="AG15" s="11"/>
      <c r="AH15" s="74"/>
      <c r="AI15" s="75"/>
      <c r="AJ15" s="11"/>
      <c r="AK15" s="25"/>
      <c r="AL15" s="25">
        <f t="shared" si="0"/>
        <v>0</v>
      </c>
      <c r="AM15" s="35">
        <f t="shared" si="1"/>
        <v>0</v>
      </c>
      <c r="AN15" s="36">
        <f t="shared" si="2"/>
        <v>0</v>
      </c>
      <c r="AO15" s="36">
        <f t="shared" si="3"/>
        <v>0</v>
      </c>
      <c r="AP15" s="10" t="e">
        <f t="shared" si="4"/>
        <v>#N/A</v>
      </c>
      <c r="AQ15" s="6"/>
      <c r="AR15" s="6"/>
      <c r="AS15" s="3"/>
      <c r="AT15" s="3"/>
      <c r="AU15" s="3"/>
    </row>
    <row r="16" spans="1:47" x14ac:dyDescent="0.2">
      <c r="A16" s="28">
        <v>8</v>
      </c>
      <c r="B16" s="31"/>
      <c r="C16" s="20"/>
      <c r="D16" s="19"/>
      <c r="E16" s="21"/>
      <c r="F16" s="21"/>
      <c r="G16" s="21"/>
      <c r="H16" s="96"/>
      <c r="I16" s="96"/>
      <c r="J16" s="96"/>
      <c r="K16" s="97" t="e">
        <f>VLOOKUP(H16,Letnice!$D$2:$E$12,2,0)+VLOOKUP(I16,Letnice!$D$2:$E$12,2,0)+VLOOKUP(J16,Letnice!$D$2:$E$12,2,0)</f>
        <v>#N/A</v>
      </c>
      <c r="L16" s="108" t="e">
        <f>VLOOKUP(K16,Letnice!$D$16:$E$28,2,0)</f>
        <v>#N/A</v>
      </c>
      <c r="M16" s="25"/>
      <c r="N16" s="78"/>
      <c r="O16" s="24"/>
      <c r="P16" s="11"/>
      <c r="Q16" s="25"/>
      <c r="R16" s="78">
        <f t="shared" si="5"/>
        <v>0</v>
      </c>
      <c r="S16" s="74"/>
      <c r="T16" s="75"/>
      <c r="U16" s="24"/>
      <c r="V16" s="11"/>
      <c r="W16" s="74"/>
      <c r="X16" s="75"/>
      <c r="Y16" s="24"/>
      <c r="Z16" s="11"/>
      <c r="AA16" s="74"/>
      <c r="AB16" s="75"/>
      <c r="AC16" s="24"/>
      <c r="AD16" s="11"/>
      <c r="AE16" s="74"/>
      <c r="AF16" s="75"/>
      <c r="AG16" s="11"/>
      <c r="AH16" s="74"/>
      <c r="AI16" s="75"/>
      <c r="AJ16" s="11"/>
      <c r="AK16" s="25"/>
      <c r="AL16" s="25">
        <f t="shared" si="0"/>
        <v>0</v>
      </c>
      <c r="AM16" s="35">
        <f t="shared" si="1"/>
        <v>0</v>
      </c>
      <c r="AN16" s="36">
        <f t="shared" si="2"/>
        <v>0</v>
      </c>
      <c r="AO16" s="36">
        <f t="shared" si="3"/>
        <v>0</v>
      </c>
      <c r="AP16" s="10" t="e">
        <f t="shared" si="4"/>
        <v>#N/A</v>
      </c>
      <c r="AQ16" s="6"/>
      <c r="AR16" s="6"/>
      <c r="AS16" s="3"/>
      <c r="AT16" s="3"/>
      <c r="AU16" s="3"/>
    </row>
    <row r="17" spans="1:47" x14ac:dyDescent="0.2">
      <c r="A17" s="28">
        <v>9</v>
      </c>
      <c r="B17" s="31"/>
      <c r="C17" s="20"/>
      <c r="D17" s="19"/>
      <c r="E17" s="21"/>
      <c r="F17" s="21"/>
      <c r="G17" s="21"/>
      <c r="H17" s="96"/>
      <c r="I17" s="96"/>
      <c r="J17" s="96"/>
      <c r="K17" s="97" t="e">
        <f>VLOOKUP(H17,Letnice!$D$2:$E$12,2,0)+VLOOKUP(I17,Letnice!$D$2:$E$12,2,0)+VLOOKUP(J17,Letnice!$D$2:$E$12,2,0)</f>
        <v>#N/A</v>
      </c>
      <c r="L17" s="108" t="e">
        <f>VLOOKUP(K17,Letnice!$D$16:$E$28,2,0)</f>
        <v>#N/A</v>
      </c>
      <c r="M17" s="25"/>
      <c r="N17" s="78"/>
      <c r="O17" s="24"/>
      <c r="P17" s="11"/>
      <c r="Q17" s="25"/>
      <c r="R17" s="78">
        <f t="shared" si="5"/>
        <v>0</v>
      </c>
      <c r="S17" s="74"/>
      <c r="T17" s="75"/>
      <c r="U17" s="24"/>
      <c r="V17" s="11"/>
      <c r="W17" s="74"/>
      <c r="X17" s="75"/>
      <c r="Y17" s="24"/>
      <c r="Z17" s="11"/>
      <c r="AA17" s="74"/>
      <c r="AB17" s="75"/>
      <c r="AC17" s="24"/>
      <c r="AD17" s="11"/>
      <c r="AE17" s="74"/>
      <c r="AF17" s="75"/>
      <c r="AG17" s="11"/>
      <c r="AH17" s="74"/>
      <c r="AI17" s="75"/>
      <c r="AJ17" s="11"/>
      <c r="AK17" s="25"/>
      <c r="AL17" s="25">
        <f t="shared" si="0"/>
        <v>0</v>
      </c>
      <c r="AM17" s="35">
        <f t="shared" si="1"/>
        <v>0</v>
      </c>
      <c r="AN17" s="36">
        <f t="shared" si="2"/>
        <v>0</v>
      </c>
      <c r="AO17" s="36">
        <f t="shared" si="3"/>
        <v>0</v>
      </c>
      <c r="AP17" s="10" t="e">
        <f t="shared" si="4"/>
        <v>#N/A</v>
      </c>
      <c r="AQ17" s="6"/>
      <c r="AR17" s="6"/>
      <c r="AS17" s="3"/>
      <c r="AT17" s="3"/>
      <c r="AU17" s="3"/>
    </row>
    <row r="18" spans="1:47" x14ac:dyDescent="0.2">
      <c r="A18" s="28">
        <v>10</v>
      </c>
      <c r="B18" s="31"/>
      <c r="C18" s="20"/>
      <c r="D18" s="19"/>
      <c r="E18" s="21"/>
      <c r="F18" s="21"/>
      <c r="G18" s="21"/>
      <c r="H18" s="96"/>
      <c r="I18" s="96"/>
      <c r="J18" s="96"/>
      <c r="K18" s="97" t="e">
        <f>VLOOKUP(H18,Letnice!$D$2:$E$12,2,0)+VLOOKUP(I18,Letnice!$D$2:$E$12,2,0)+VLOOKUP(J18,Letnice!$D$2:$E$12,2,0)</f>
        <v>#N/A</v>
      </c>
      <c r="L18" s="108" t="e">
        <f>VLOOKUP(K18,Letnice!$D$16:$E$28,2,0)</f>
        <v>#N/A</v>
      </c>
      <c r="M18" s="25"/>
      <c r="N18" s="78"/>
      <c r="O18" s="24"/>
      <c r="P18" s="11"/>
      <c r="Q18" s="25"/>
      <c r="R18" s="78">
        <f t="shared" si="5"/>
        <v>0</v>
      </c>
      <c r="S18" s="74"/>
      <c r="T18" s="75"/>
      <c r="U18" s="24"/>
      <c r="V18" s="11"/>
      <c r="W18" s="74"/>
      <c r="X18" s="75"/>
      <c r="Y18" s="24"/>
      <c r="Z18" s="11"/>
      <c r="AA18" s="74"/>
      <c r="AB18" s="75"/>
      <c r="AC18" s="24"/>
      <c r="AD18" s="11"/>
      <c r="AE18" s="74"/>
      <c r="AF18" s="75"/>
      <c r="AG18" s="11"/>
      <c r="AH18" s="74"/>
      <c r="AI18" s="75"/>
      <c r="AJ18" s="11"/>
      <c r="AK18" s="25"/>
      <c r="AL18" s="25">
        <f t="shared" si="0"/>
        <v>0</v>
      </c>
      <c r="AM18" s="35">
        <f t="shared" si="1"/>
        <v>0</v>
      </c>
      <c r="AN18" s="36">
        <f t="shared" si="2"/>
        <v>0</v>
      </c>
      <c r="AO18" s="36">
        <f t="shared" si="3"/>
        <v>0</v>
      </c>
      <c r="AP18" s="10" t="e">
        <f t="shared" si="4"/>
        <v>#N/A</v>
      </c>
      <c r="AQ18" s="6"/>
      <c r="AR18" s="6"/>
      <c r="AS18" s="3"/>
      <c r="AT18" s="3"/>
      <c r="AU18" s="3"/>
    </row>
    <row r="19" spans="1:47" x14ac:dyDescent="0.2">
      <c r="A19" s="28">
        <v>11</v>
      </c>
      <c r="B19" s="31"/>
      <c r="C19" s="20"/>
      <c r="D19" s="19"/>
      <c r="E19" s="21"/>
      <c r="F19" s="21"/>
      <c r="G19" s="21"/>
      <c r="H19" s="96"/>
      <c r="I19" s="96"/>
      <c r="J19" s="96"/>
      <c r="K19" s="97" t="e">
        <f>VLOOKUP(H19,Letnice!$D$2:$E$12,2,0)+VLOOKUP(I19,Letnice!$D$2:$E$12,2,0)+VLOOKUP(J19,Letnice!$D$2:$E$12,2,0)</f>
        <v>#N/A</v>
      </c>
      <c r="L19" s="108" t="e">
        <f>VLOOKUP(K19,Letnice!$D$16:$E$28,2,0)</f>
        <v>#N/A</v>
      </c>
      <c r="M19" s="25"/>
      <c r="N19" s="78"/>
      <c r="O19" s="24"/>
      <c r="P19" s="11"/>
      <c r="Q19" s="25"/>
      <c r="R19" s="78">
        <f t="shared" si="5"/>
        <v>0</v>
      </c>
      <c r="S19" s="74"/>
      <c r="T19" s="75"/>
      <c r="U19" s="24"/>
      <c r="V19" s="11"/>
      <c r="W19" s="74"/>
      <c r="X19" s="75"/>
      <c r="Y19" s="24"/>
      <c r="Z19" s="11"/>
      <c r="AA19" s="74"/>
      <c r="AB19" s="75"/>
      <c r="AC19" s="24"/>
      <c r="AD19" s="11"/>
      <c r="AE19" s="74"/>
      <c r="AF19" s="75"/>
      <c r="AG19" s="11"/>
      <c r="AH19" s="74"/>
      <c r="AI19" s="75"/>
      <c r="AJ19" s="11"/>
      <c r="AK19" s="25"/>
      <c r="AL19" s="25">
        <f t="shared" si="0"/>
        <v>0</v>
      </c>
      <c r="AM19" s="35">
        <f t="shared" si="1"/>
        <v>0</v>
      </c>
      <c r="AN19" s="36">
        <f t="shared" si="2"/>
        <v>0</v>
      </c>
      <c r="AO19" s="36">
        <f t="shared" si="3"/>
        <v>0</v>
      </c>
      <c r="AP19" s="10" t="e">
        <f t="shared" si="4"/>
        <v>#N/A</v>
      </c>
      <c r="AQ19" s="6"/>
      <c r="AR19" s="6"/>
      <c r="AS19" s="3"/>
      <c r="AT19" s="3"/>
      <c r="AU19" s="3"/>
    </row>
    <row r="20" spans="1:47" x14ac:dyDescent="0.2">
      <c r="A20" s="28">
        <v>12</v>
      </c>
      <c r="B20" s="31"/>
      <c r="C20" s="20"/>
      <c r="D20" s="19"/>
      <c r="E20" s="21"/>
      <c r="F20" s="21"/>
      <c r="G20" s="21"/>
      <c r="H20" s="96"/>
      <c r="I20" s="96"/>
      <c r="J20" s="96"/>
      <c r="K20" s="97" t="e">
        <f>VLOOKUP(H20,Letnice!$D$2:$E$12,2,0)+VLOOKUP(I20,Letnice!$D$2:$E$12,2,0)+VLOOKUP(J20,Letnice!$D$2:$E$12,2,0)</f>
        <v>#N/A</v>
      </c>
      <c r="L20" s="108" t="e">
        <f>VLOOKUP(K20,Letnice!$D$16:$E$28,2,0)</f>
        <v>#N/A</v>
      </c>
      <c r="M20" s="25"/>
      <c r="N20" s="78"/>
      <c r="O20" s="24"/>
      <c r="P20" s="11"/>
      <c r="Q20" s="25"/>
      <c r="R20" s="78">
        <f t="shared" si="5"/>
        <v>0</v>
      </c>
      <c r="S20" s="74"/>
      <c r="T20" s="75"/>
      <c r="U20" s="24"/>
      <c r="V20" s="11"/>
      <c r="W20" s="74"/>
      <c r="X20" s="75"/>
      <c r="Y20" s="24"/>
      <c r="Z20" s="11"/>
      <c r="AA20" s="74"/>
      <c r="AB20" s="75"/>
      <c r="AC20" s="24"/>
      <c r="AD20" s="11"/>
      <c r="AE20" s="74"/>
      <c r="AF20" s="75"/>
      <c r="AG20" s="11"/>
      <c r="AH20" s="74"/>
      <c r="AI20" s="75"/>
      <c r="AJ20" s="11"/>
      <c r="AK20" s="25"/>
      <c r="AL20" s="25">
        <f t="shared" si="0"/>
        <v>0</v>
      </c>
      <c r="AM20" s="35">
        <f t="shared" si="1"/>
        <v>0</v>
      </c>
      <c r="AN20" s="36">
        <f t="shared" si="2"/>
        <v>0</v>
      </c>
      <c r="AO20" s="36">
        <f t="shared" si="3"/>
        <v>0</v>
      </c>
      <c r="AP20" s="10" t="e">
        <f t="shared" si="4"/>
        <v>#N/A</v>
      </c>
      <c r="AQ20" s="6"/>
      <c r="AR20" s="6"/>
      <c r="AS20" s="3"/>
      <c r="AT20" s="3"/>
      <c r="AU20" s="3"/>
    </row>
    <row r="21" spans="1:47" x14ac:dyDescent="0.2">
      <c r="A21" s="28">
        <v>13</v>
      </c>
      <c r="B21" s="31"/>
      <c r="C21" s="20"/>
      <c r="D21" s="19"/>
      <c r="E21" s="21"/>
      <c r="F21" s="21"/>
      <c r="G21" s="21"/>
      <c r="H21" s="96"/>
      <c r="I21" s="96"/>
      <c r="J21" s="96"/>
      <c r="K21" s="97" t="e">
        <f>VLOOKUP(H21,Letnice!$D$2:$E$12,2,0)+VLOOKUP(I21,Letnice!$D$2:$E$12,2,0)+VLOOKUP(J21,Letnice!$D$2:$E$12,2,0)</f>
        <v>#N/A</v>
      </c>
      <c r="L21" s="108" t="e">
        <f>VLOOKUP(K21,Letnice!$D$16:$E$28,2,0)</f>
        <v>#N/A</v>
      </c>
      <c r="M21" s="25"/>
      <c r="N21" s="78"/>
      <c r="O21" s="24"/>
      <c r="P21" s="11"/>
      <c r="Q21" s="25"/>
      <c r="R21" s="78">
        <f t="shared" si="5"/>
        <v>0</v>
      </c>
      <c r="S21" s="74"/>
      <c r="T21" s="75"/>
      <c r="U21" s="24"/>
      <c r="V21" s="11"/>
      <c r="W21" s="74"/>
      <c r="X21" s="75"/>
      <c r="Y21" s="24"/>
      <c r="Z21" s="11"/>
      <c r="AA21" s="74"/>
      <c r="AB21" s="75"/>
      <c r="AC21" s="24"/>
      <c r="AD21" s="11"/>
      <c r="AE21" s="74"/>
      <c r="AF21" s="75"/>
      <c r="AG21" s="11"/>
      <c r="AH21" s="74"/>
      <c r="AI21" s="75"/>
      <c r="AJ21" s="11"/>
      <c r="AK21" s="25"/>
      <c r="AL21" s="25">
        <f t="shared" si="0"/>
        <v>0</v>
      </c>
      <c r="AM21" s="35">
        <f t="shared" si="1"/>
        <v>0</v>
      </c>
      <c r="AN21" s="36">
        <f t="shared" si="2"/>
        <v>0</v>
      </c>
      <c r="AO21" s="36">
        <f t="shared" si="3"/>
        <v>0</v>
      </c>
      <c r="AP21" s="10" t="e">
        <f t="shared" si="4"/>
        <v>#N/A</v>
      </c>
      <c r="AQ21" s="6"/>
      <c r="AR21" s="6"/>
      <c r="AS21" s="3"/>
      <c r="AT21" s="3"/>
      <c r="AU21" s="3"/>
    </row>
    <row r="22" spans="1:47" x14ac:dyDescent="0.2">
      <c r="A22" s="28">
        <v>14</v>
      </c>
      <c r="B22" s="32"/>
      <c r="C22" s="17"/>
      <c r="D22" s="21"/>
      <c r="E22" s="21"/>
      <c r="F22" s="21"/>
      <c r="G22" s="21"/>
      <c r="H22" s="96"/>
      <c r="I22" s="96"/>
      <c r="J22" s="96"/>
      <c r="K22" s="97" t="e">
        <f>VLOOKUP(H22,Letnice!$D$2:$E$12,2,0)+VLOOKUP(I22,Letnice!$D$2:$E$12,2,0)+VLOOKUP(J22,Letnice!$D$2:$E$12,2,0)</f>
        <v>#N/A</v>
      </c>
      <c r="L22" s="108" t="e">
        <f>VLOOKUP(K22,Letnice!$D$16:$E$28,2,0)</f>
        <v>#N/A</v>
      </c>
      <c r="M22" s="25"/>
      <c r="N22" s="78"/>
      <c r="O22" s="24"/>
      <c r="P22" s="11"/>
      <c r="Q22" s="25"/>
      <c r="R22" s="78">
        <f t="shared" si="5"/>
        <v>0</v>
      </c>
      <c r="S22" s="74"/>
      <c r="T22" s="75"/>
      <c r="U22" s="24"/>
      <c r="V22" s="11"/>
      <c r="W22" s="74"/>
      <c r="X22" s="75"/>
      <c r="Y22" s="24"/>
      <c r="Z22" s="11"/>
      <c r="AA22" s="74"/>
      <c r="AB22" s="75"/>
      <c r="AC22" s="24"/>
      <c r="AD22" s="11"/>
      <c r="AE22" s="74"/>
      <c r="AF22" s="75"/>
      <c r="AG22" s="11"/>
      <c r="AH22" s="74"/>
      <c r="AI22" s="75"/>
      <c r="AJ22" s="11"/>
      <c r="AK22" s="25"/>
      <c r="AL22" s="25">
        <f t="shared" si="0"/>
        <v>0</v>
      </c>
      <c r="AM22" s="35">
        <f t="shared" si="1"/>
        <v>0</v>
      </c>
      <c r="AN22" s="36">
        <f t="shared" si="2"/>
        <v>0</v>
      </c>
      <c r="AO22" s="36">
        <f t="shared" si="3"/>
        <v>0</v>
      </c>
      <c r="AP22" s="10" t="e">
        <f t="shared" si="4"/>
        <v>#N/A</v>
      </c>
      <c r="AQ22" s="6"/>
      <c r="AR22" s="6"/>
      <c r="AS22" s="3"/>
      <c r="AT22" s="3"/>
      <c r="AU22" s="3"/>
    </row>
    <row r="23" spans="1:47" x14ac:dyDescent="0.2">
      <c r="A23" s="28">
        <v>15</v>
      </c>
      <c r="B23" s="31"/>
      <c r="C23" s="20"/>
      <c r="D23" s="19"/>
      <c r="E23" s="21"/>
      <c r="F23" s="21"/>
      <c r="G23" s="21"/>
      <c r="H23" s="96"/>
      <c r="I23" s="96"/>
      <c r="J23" s="96"/>
      <c r="K23" s="97" t="e">
        <f>VLOOKUP(H23,Letnice!$D$2:$E$12,2,0)+VLOOKUP(I23,Letnice!$D$2:$E$12,2,0)+VLOOKUP(J23,Letnice!$D$2:$E$12,2,0)</f>
        <v>#N/A</v>
      </c>
      <c r="L23" s="108" t="e">
        <f>VLOOKUP(K23,Letnice!$D$16:$E$28,2,0)</f>
        <v>#N/A</v>
      </c>
      <c r="M23" s="25"/>
      <c r="N23" s="78"/>
      <c r="O23" s="24"/>
      <c r="P23" s="11"/>
      <c r="Q23" s="25"/>
      <c r="R23" s="78">
        <f t="shared" si="5"/>
        <v>0</v>
      </c>
      <c r="S23" s="74"/>
      <c r="T23" s="75"/>
      <c r="U23" s="24"/>
      <c r="V23" s="11"/>
      <c r="W23" s="74"/>
      <c r="X23" s="75"/>
      <c r="Y23" s="24"/>
      <c r="Z23" s="11"/>
      <c r="AA23" s="74"/>
      <c r="AB23" s="75"/>
      <c r="AC23" s="24"/>
      <c r="AD23" s="11"/>
      <c r="AE23" s="74"/>
      <c r="AF23" s="75"/>
      <c r="AG23" s="11"/>
      <c r="AH23" s="74"/>
      <c r="AI23" s="75"/>
      <c r="AJ23" s="11"/>
      <c r="AK23" s="25"/>
      <c r="AL23" s="25">
        <f t="shared" si="0"/>
        <v>0</v>
      </c>
      <c r="AM23" s="35">
        <f t="shared" si="1"/>
        <v>0</v>
      </c>
      <c r="AN23" s="36">
        <f t="shared" si="2"/>
        <v>0</v>
      </c>
      <c r="AO23" s="36">
        <f t="shared" si="3"/>
        <v>0</v>
      </c>
      <c r="AP23" s="10" t="e">
        <f t="shared" si="4"/>
        <v>#N/A</v>
      </c>
      <c r="AQ23" s="6"/>
      <c r="AR23" s="6"/>
      <c r="AS23" s="3"/>
      <c r="AT23" s="3"/>
      <c r="AU23" s="3"/>
    </row>
    <row r="24" spans="1:47" x14ac:dyDescent="0.2">
      <c r="A24" s="28">
        <v>16</v>
      </c>
      <c r="B24" s="32"/>
      <c r="C24" s="17"/>
      <c r="D24" s="21"/>
      <c r="E24" s="21"/>
      <c r="F24" s="21"/>
      <c r="G24" s="21"/>
      <c r="H24" s="96"/>
      <c r="I24" s="96"/>
      <c r="J24" s="96"/>
      <c r="K24" s="97" t="e">
        <f>VLOOKUP(H24,Letnice!$D$2:$E$12,2,0)+VLOOKUP(I24,Letnice!$D$2:$E$12,2,0)+VLOOKUP(J24,Letnice!$D$2:$E$12,2,0)</f>
        <v>#N/A</v>
      </c>
      <c r="L24" s="108" t="e">
        <f>VLOOKUP(K24,Letnice!$D$16:$E$28,2,0)</f>
        <v>#N/A</v>
      </c>
      <c r="M24" s="25"/>
      <c r="N24" s="78"/>
      <c r="O24" s="24"/>
      <c r="P24" s="11"/>
      <c r="Q24" s="25"/>
      <c r="R24" s="78">
        <f t="shared" si="5"/>
        <v>0</v>
      </c>
      <c r="S24" s="74"/>
      <c r="T24" s="75"/>
      <c r="U24" s="24"/>
      <c r="V24" s="11"/>
      <c r="W24" s="74"/>
      <c r="X24" s="75"/>
      <c r="Y24" s="24"/>
      <c r="Z24" s="11"/>
      <c r="AA24" s="74"/>
      <c r="AB24" s="75"/>
      <c r="AC24" s="24"/>
      <c r="AD24" s="11"/>
      <c r="AE24" s="74"/>
      <c r="AF24" s="75"/>
      <c r="AG24" s="11"/>
      <c r="AH24" s="74"/>
      <c r="AI24" s="75"/>
      <c r="AJ24" s="11"/>
      <c r="AK24" s="25"/>
      <c r="AL24" s="25">
        <f t="shared" si="0"/>
        <v>0</v>
      </c>
      <c r="AM24" s="35">
        <f t="shared" si="1"/>
        <v>0</v>
      </c>
      <c r="AN24" s="36">
        <f t="shared" si="2"/>
        <v>0</v>
      </c>
      <c r="AO24" s="36">
        <f t="shared" si="3"/>
        <v>0</v>
      </c>
      <c r="AP24" s="10" t="e">
        <f t="shared" si="4"/>
        <v>#N/A</v>
      </c>
      <c r="AQ24" s="6"/>
      <c r="AR24" s="6"/>
      <c r="AS24" s="3"/>
      <c r="AT24" s="3"/>
      <c r="AU24" s="3"/>
    </row>
    <row r="25" spans="1:47" x14ac:dyDescent="0.2">
      <c r="A25" s="28">
        <v>17</v>
      </c>
      <c r="B25" s="32"/>
      <c r="C25" s="17"/>
      <c r="D25" s="21"/>
      <c r="E25" s="21"/>
      <c r="F25" s="21"/>
      <c r="G25" s="21"/>
      <c r="H25" s="96"/>
      <c r="I25" s="96"/>
      <c r="J25" s="96"/>
      <c r="K25" s="97" t="e">
        <f>VLOOKUP(H25,Letnice!$D$2:$E$12,2,0)+VLOOKUP(I25,Letnice!$D$2:$E$12,2,0)+VLOOKUP(J25,Letnice!$D$2:$E$12,2,0)</f>
        <v>#N/A</v>
      </c>
      <c r="L25" s="108" t="e">
        <f>VLOOKUP(K25,Letnice!$D$16:$E$28,2,0)</f>
        <v>#N/A</v>
      </c>
      <c r="M25" s="25"/>
      <c r="N25" s="78"/>
      <c r="O25" s="24"/>
      <c r="P25" s="11"/>
      <c r="Q25" s="25"/>
      <c r="R25" s="78">
        <f t="shared" si="5"/>
        <v>0</v>
      </c>
      <c r="S25" s="74"/>
      <c r="T25" s="75"/>
      <c r="U25" s="24"/>
      <c r="V25" s="11"/>
      <c r="W25" s="74"/>
      <c r="X25" s="75"/>
      <c r="Y25" s="24"/>
      <c r="Z25" s="11"/>
      <c r="AA25" s="74"/>
      <c r="AB25" s="75"/>
      <c r="AC25" s="24"/>
      <c r="AD25" s="11"/>
      <c r="AE25" s="74"/>
      <c r="AF25" s="75"/>
      <c r="AG25" s="11"/>
      <c r="AH25" s="74"/>
      <c r="AI25" s="75"/>
      <c r="AJ25" s="11"/>
      <c r="AK25" s="25"/>
      <c r="AL25" s="25">
        <f t="shared" si="0"/>
        <v>0</v>
      </c>
      <c r="AM25" s="35">
        <f t="shared" si="1"/>
        <v>0</v>
      </c>
      <c r="AN25" s="36">
        <f t="shared" si="2"/>
        <v>0</v>
      </c>
      <c r="AO25" s="36">
        <f t="shared" si="3"/>
        <v>0</v>
      </c>
      <c r="AP25" s="10" t="e">
        <f t="shared" si="4"/>
        <v>#N/A</v>
      </c>
      <c r="AQ25" s="6"/>
      <c r="AR25" s="6"/>
      <c r="AS25" s="3"/>
      <c r="AT25" s="3"/>
      <c r="AU25" s="3"/>
    </row>
    <row r="26" spans="1:47" x14ac:dyDescent="0.2">
      <c r="A26" s="28">
        <v>18</v>
      </c>
      <c r="B26" s="32"/>
      <c r="C26" s="17"/>
      <c r="D26" s="21"/>
      <c r="E26" s="21"/>
      <c r="F26" s="21"/>
      <c r="G26" s="21"/>
      <c r="H26" s="96"/>
      <c r="I26" s="96"/>
      <c r="J26" s="96"/>
      <c r="K26" s="97" t="e">
        <f>VLOOKUP(H26,Letnice!$D$2:$E$12,2,0)+VLOOKUP(I26,Letnice!$D$2:$E$12,2,0)+VLOOKUP(J26,Letnice!$D$2:$E$12,2,0)</f>
        <v>#N/A</v>
      </c>
      <c r="L26" s="108" t="e">
        <f>VLOOKUP(K26,Letnice!$D$16:$E$28,2,0)</f>
        <v>#N/A</v>
      </c>
      <c r="M26" s="25"/>
      <c r="N26" s="78"/>
      <c r="O26" s="24"/>
      <c r="P26" s="11"/>
      <c r="Q26" s="25"/>
      <c r="R26" s="78">
        <f t="shared" si="5"/>
        <v>0</v>
      </c>
      <c r="S26" s="74"/>
      <c r="T26" s="75"/>
      <c r="U26" s="24"/>
      <c r="V26" s="11"/>
      <c r="W26" s="74"/>
      <c r="X26" s="75"/>
      <c r="Y26" s="24"/>
      <c r="Z26" s="11"/>
      <c r="AA26" s="74"/>
      <c r="AB26" s="75"/>
      <c r="AC26" s="24"/>
      <c r="AD26" s="11"/>
      <c r="AE26" s="74"/>
      <c r="AF26" s="75"/>
      <c r="AG26" s="11"/>
      <c r="AH26" s="74"/>
      <c r="AI26" s="75"/>
      <c r="AJ26" s="11"/>
      <c r="AK26" s="25"/>
      <c r="AL26" s="25">
        <f t="shared" si="0"/>
        <v>0</v>
      </c>
      <c r="AM26" s="35">
        <f t="shared" si="1"/>
        <v>0</v>
      </c>
      <c r="AN26" s="36">
        <f t="shared" si="2"/>
        <v>0</v>
      </c>
      <c r="AO26" s="36">
        <f t="shared" si="3"/>
        <v>0</v>
      </c>
      <c r="AP26" s="10" t="e">
        <f t="shared" si="4"/>
        <v>#N/A</v>
      </c>
      <c r="AQ26" s="6"/>
      <c r="AR26" s="6"/>
      <c r="AS26" s="3"/>
      <c r="AT26" s="3"/>
      <c r="AU26" s="3"/>
    </row>
    <row r="27" spans="1:47" x14ac:dyDescent="0.2">
      <c r="A27" s="28">
        <v>19</v>
      </c>
      <c r="B27" s="31"/>
      <c r="C27" s="20"/>
      <c r="D27" s="19"/>
      <c r="E27" s="21"/>
      <c r="F27" s="21"/>
      <c r="G27" s="21"/>
      <c r="H27" s="96"/>
      <c r="I27" s="96"/>
      <c r="J27" s="96"/>
      <c r="K27" s="97" t="e">
        <f>VLOOKUP(H27,Letnice!$D$2:$E$12,2,0)+VLOOKUP(I27,Letnice!$D$2:$E$12,2,0)+VLOOKUP(J27,Letnice!$D$2:$E$12,2,0)</f>
        <v>#N/A</v>
      </c>
      <c r="L27" s="108" t="e">
        <f>VLOOKUP(K27,Letnice!$D$16:$E$28,2,0)</f>
        <v>#N/A</v>
      </c>
      <c r="M27" s="25"/>
      <c r="N27" s="78"/>
      <c r="O27" s="24"/>
      <c r="P27" s="11"/>
      <c r="Q27" s="25"/>
      <c r="R27" s="78">
        <f t="shared" si="5"/>
        <v>0</v>
      </c>
      <c r="S27" s="74"/>
      <c r="T27" s="75"/>
      <c r="U27" s="24"/>
      <c r="V27" s="11"/>
      <c r="W27" s="74"/>
      <c r="X27" s="75"/>
      <c r="Y27" s="24"/>
      <c r="Z27" s="11"/>
      <c r="AA27" s="74"/>
      <c r="AB27" s="75"/>
      <c r="AC27" s="24"/>
      <c r="AD27" s="11"/>
      <c r="AE27" s="74"/>
      <c r="AF27" s="75"/>
      <c r="AG27" s="11"/>
      <c r="AH27" s="74"/>
      <c r="AI27" s="75"/>
      <c r="AJ27" s="11"/>
      <c r="AK27" s="25"/>
      <c r="AL27" s="25">
        <f t="shared" si="0"/>
        <v>0</v>
      </c>
      <c r="AM27" s="35">
        <f t="shared" si="1"/>
        <v>0</v>
      </c>
      <c r="AN27" s="36">
        <f t="shared" si="2"/>
        <v>0</v>
      </c>
      <c r="AO27" s="36">
        <f t="shared" si="3"/>
        <v>0</v>
      </c>
      <c r="AP27" s="10" t="e">
        <f t="shared" si="4"/>
        <v>#N/A</v>
      </c>
      <c r="AQ27" s="6"/>
      <c r="AR27" s="6"/>
      <c r="AS27" s="3"/>
      <c r="AT27" s="3"/>
      <c r="AU27" s="3"/>
    </row>
    <row r="28" spans="1:47" s="3" customFormat="1" x14ac:dyDescent="0.2">
      <c r="A28" s="28">
        <v>20</v>
      </c>
      <c r="B28" s="31"/>
      <c r="C28" s="17"/>
      <c r="D28" s="21"/>
      <c r="E28" s="21"/>
      <c r="F28" s="21"/>
      <c r="G28" s="21"/>
      <c r="H28" s="96"/>
      <c r="I28" s="96"/>
      <c r="J28" s="96"/>
      <c r="K28" s="97" t="e">
        <f>VLOOKUP(H28,Letnice!$D$2:$E$12,2,0)+VLOOKUP(I28,Letnice!$D$2:$E$12,2,0)+VLOOKUP(J28,Letnice!$D$2:$E$12,2,0)</f>
        <v>#N/A</v>
      </c>
      <c r="L28" s="108" t="e">
        <f>VLOOKUP(K28,Letnice!$D$16:$E$28,2,0)</f>
        <v>#N/A</v>
      </c>
      <c r="M28" s="25"/>
      <c r="N28" s="78"/>
      <c r="O28" s="24"/>
      <c r="P28" s="11"/>
      <c r="Q28" s="25"/>
      <c r="R28" s="78">
        <f t="shared" si="5"/>
        <v>0</v>
      </c>
      <c r="S28" s="74"/>
      <c r="T28" s="75"/>
      <c r="U28" s="24"/>
      <c r="V28" s="11"/>
      <c r="W28" s="74"/>
      <c r="X28" s="75"/>
      <c r="Y28" s="24"/>
      <c r="Z28" s="11"/>
      <c r="AA28" s="74"/>
      <c r="AB28" s="75"/>
      <c r="AC28" s="24"/>
      <c r="AD28" s="11"/>
      <c r="AE28" s="74"/>
      <c r="AF28" s="75"/>
      <c r="AG28" s="11"/>
      <c r="AH28" s="74"/>
      <c r="AI28" s="75"/>
      <c r="AJ28" s="11"/>
      <c r="AK28" s="25"/>
      <c r="AL28" s="25">
        <f t="shared" si="0"/>
        <v>0</v>
      </c>
      <c r="AM28" s="35">
        <f t="shared" si="1"/>
        <v>0</v>
      </c>
      <c r="AN28" s="36">
        <f t="shared" si="2"/>
        <v>0</v>
      </c>
      <c r="AO28" s="36">
        <f t="shared" si="3"/>
        <v>0</v>
      </c>
      <c r="AP28" s="10" t="e">
        <f t="shared" si="4"/>
        <v>#N/A</v>
      </c>
      <c r="AR28" s="6"/>
    </row>
    <row r="29" spans="1:47" s="3" customFormat="1" x14ac:dyDescent="0.2">
      <c r="A29" s="28">
        <v>21</v>
      </c>
      <c r="B29" s="31"/>
      <c r="C29" s="20"/>
      <c r="D29" s="19"/>
      <c r="E29" s="21"/>
      <c r="F29" s="21"/>
      <c r="G29" s="21"/>
      <c r="H29" s="96"/>
      <c r="I29" s="96"/>
      <c r="J29" s="96"/>
      <c r="K29" s="97" t="e">
        <f>VLOOKUP(H29,Letnice!$D$2:$E$12,2,0)+VLOOKUP(I29,Letnice!$D$2:$E$12,2,0)+VLOOKUP(J29,Letnice!$D$2:$E$12,2,0)</f>
        <v>#N/A</v>
      </c>
      <c r="L29" s="108" t="e">
        <f>VLOOKUP(K29,Letnice!$D$16:$E$28,2,0)</f>
        <v>#N/A</v>
      </c>
      <c r="M29" s="25"/>
      <c r="N29" s="78"/>
      <c r="O29" s="24"/>
      <c r="P29" s="11"/>
      <c r="Q29" s="25"/>
      <c r="R29" s="78">
        <f t="shared" si="5"/>
        <v>0</v>
      </c>
      <c r="S29" s="74"/>
      <c r="T29" s="75"/>
      <c r="U29" s="24"/>
      <c r="V29" s="11"/>
      <c r="W29" s="74"/>
      <c r="X29" s="75"/>
      <c r="Y29" s="24"/>
      <c r="Z29" s="11"/>
      <c r="AA29" s="74"/>
      <c r="AB29" s="75"/>
      <c r="AC29" s="24"/>
      <c r="AD29" s="11"/>
      <c r="AE29" s="74"/>
      <c r="AF29" s="75"/>
      <c r="AG29" s="11"/>
      <c r="AH29" s="74"/>
      <c r="AI29" s="75"/>
      <c r="AJ29" s="11"/>
      <c r="AK29" s="25"/>
      <c r="AL29" s="25">
        <f t="shared" si="0"/>
        <v>0</v>
      </c>
      <c r="AM29" s="35">
        <f t="shared" si="1"/>
        <v>0</v>
      </c>
      <c r="AN29" s="36">
        <f t="shared" si="2"/>
        <v>0</v>
      </c>
      <c r="AO29" s="36">
        <f t="shared" si="3"/>
        <v>0</v>
      </c>
      <c r="AP29" s="10" t="e">
        <f t="shared" si="4"/>
        <v>#N/A</v>
      </c>
      <c r="AR29" s="6"/>
    </row>
    <row r="30" spans="1:47" s="3" customFormat="1" x14ac:dyDescent="0.2">
      <c r="A30" s="28">
        <v>22</v>
      </c>
      <c r="B30" s="32"/>
      <c r="C30" s="17"/>
      <c r="D30" s="21"/>
      <c r="E30" s="21"/>
      <c r="F30" s="21"/>
      <c r="G30" s="21"/>
      <c r="H30" s="96"/>
      <c r="I30" s="96"/>
      <c r="J30" s="96"/>
      <c r="K30" s="97" t="e">
        <f>VLOOKUP(H30,Letnice!$D$2:$E$12,2,0)+VLOOKUP(I30,Letnice!$D$2:$E$12,2,0)+VLOOKUP(J30,Letnice!$D$2:$E$12,2,0)</f>
        <v>#N/A</v>
      </c>
      <c r="L30" s="108" t="e">
        <f>VLOOKUP(K30,Letnice!$D$16:$E$28,2,0)</f>
        <v>#N/A</v>
      </c>
      <c r="M30" s="25"/>
      <c r="N30" s="78"/>
      <c r="O30" s="24"/>
      <c r="P30" s="11"/>
      <c r="Q30" s="25"/>
      <c r="R30" s="78">
        <f t="shared" si="5"/>
        <v>0</v>
      </c>
      <c r="S30" s="74"/>
      <c r="T30" s="75"/>
      <c r="U30" s="24"/>
      <c r="V30" s="11"/>
      <c r="W30" s="74"/>
      <c r="X30" s="75"/>
      <c r="Y30" s="24"/>
      <c r="Z30" s="11"/>
      <c r="AA30" s="74"/>
      <c r="AB30" s="75"/>
      <c r="AC30" s="24"/>
      <c r="AD30" s="11"/>
      <c r="AE30" s="74"/>
      <c r="AF30" s="75"/>
      <c r="AG30" s="11"/>
      <c r="AH30" s="74"/>
      <c r="AI30" s="75"/>
      <c r="AJ30" s="11"/>
      <c r="AK30" s="25"/>
      <c r="AL30" s="25">
        <f t="shared" si="0"/>
        <v>0</v>
      </c>
      <c r="AM30" s="35">
        <f t="shared" si="1"/>
        <v>0</v>
      </c>
      <c r="AN30" s="36">
        <f t="shared" si="2"/>
        <v>0</v>
      </c>
      <c r="AO30" s="36">
        <f t="shared" si="3"/>
        <v>0</v>
      </c>
      <c r="AP30" s="10" t="e">
        <f t="shared" si="4"/>
        <v>#N/A</v>
      </c>
      <c r="AR30" s="6"/>
    </row>
    <row r="31" spans="1:47" s="3" customFormat="1" x14ac:dyDescent="0.2">
      <c r="A31" s="28">
        <v>23</v>
      </c>
      <c r="B31" s="31"/>
      <c r="C31" s="20"/>
      <c r="D31" s="19"/>
      <c r="E31" s="21"/>
      <c r="F31" s="21"/>
      <c r="G31" s="21"/>
      <c r="H31" s="96"/>
      <c r="I31" s="96"/>
      <c r="J31" s="96"/>
      <c r="K31" s="97" t="e">
        <f>VLOOKUP(H31,Letnice!$D$2:$E$12,2,0)+VLOOKUP(I31,Letnice!$D$2:$E$12,2,0)+VLOOKUP(J31,Letnice!$D$2:$E$12,2,0)</f>
        <v>#N/A</v>
      </c>
      <c r="L31" s="108" t="e">
        <f>VLOOKUP(K31,Letnice!$D$16:$E$28,2,0)</f>
        <v>#N/A</v>
      </c>
      <c r="M31" s="25"/>
      <c r="N31" s="78"/>
      <c r="O31" s="24"/>
      <c r="P31" s="11"/>
      <c r="Q31" s="25"/>
      <c r="R31" s="78">
        <f t="shared" si="5"/>
        <v>0</v>
      </c>
      <c r="S31" s="74"/>
      <c r="T31" s="75"/>
      <c r="U31" s="24"/>
      <c r="V31" s="11"/>
      <c r="W31" s="74"/>
      <c r="X31" s="75"/>
      <c r="Y31" s="24"/>
      <c r="Z31" s="11"/>
      <c r="AA31" s="74"/>
      <c r="AB31" s="75"/>
      <c r="AC31" s="24"/>
      <c r="AD31" s="11"/>
      <c r="AE31" s="74"/>
      <c r="AF31" s="75"/>
      <c r="AG31" s="11"/>
      <c r="AH31" s="74"/>
      <c r="AI31" s="75"/>
      <c r="AJ31" s="11"/>
      <c r="AK31" s="25"/>
      <c r="AL31" s="25">
        <f t="shared" si="0"/>
        <v>0</v>
      </c>
      <c r="AM31" s="35">
        <f t="shared" si="1"/>
        <v>0</v>
      </c>
      <c r="AN31" s="36">
        <f t="shared" si="2"/>
        <v>0</v>
      </c>
      <c r="AO31" s="36">
        <f t="shared" si="3"/>
        <v>0</v>
      </c>
      <c r="AP31" s="10" t="e">
        <f t="shared" si="4"/>
        <v>#N/A</v>
      </c>
      <c r="AR31" s="6"/>
    </row>
    <row r="32" spans="1:47" s="3" customFormat="1" x14ac:dyDescent="0.2">
      <c r="A32" s="28">
        <v>24</v>
      </c>
      <c r="B32" s="32"/>
      <c r="C32" s="17"/>
      <c r="D32" s="21"/>
      <c r="E32" s="21"/>
      <c r="F32" s="21"/>
      <c r="G32" s="21"/>
      <c r="H32" s="96"/>
      <c r="I32" s="96"/>
      <c r="J32" s="96"/>
      <c r="K32" s="97" t="e">
        <f>VLOOKUP(H32,Letnice!$D$2:$E$12,2,0)+VLOOKUP(I32,Letnice!$D$2:$E$12,2,0)+VLOOKUP(J32,Letnice!$D$2:$E$12,2,0)</f>
        <v>#N/A</v>
      </c>
      <c r="L32" s="108" t="e">
        <f>VLOOKUP(K32,Letnice!$D$16:$E$28,2,0)</f>
        <v>#N/A</v>
      </c>
      <c r="M32" s="25"/>
      <c r="N32" s="78"/>
      <c r="O32" s="24"/>
      <c r="P32" s="11"/>
      <c r="Q32" s="25"/>
      <c r="R32" s="78">
        <f t="shared" si="5"/>
        <v>0</v>
      </c>
      <c r="S32" s="74"/>
      <c r="T32" s="75"/>
      <c r="U32" s="24"/>
      <c r="V32" s="11"/>
      <c r="W32" s="74"/>
      <c r="X32" s="75"/>
      <c r="Y32" s="24"/>
      <c r="Z32" s="11"/>
      <c r="AA32" s="74"/>
      <c r="AB32" s="75"/>
      <c r="AC32" s="24"/>
      <c r="AD32" s="11"/>
      <c r="AE32" s="74"/>
      <c r="AF32" s="75"/>
      <c r="AG32" s="11"/>
      <c r="AH32" s="74"/>
      <c r="AI32" s="75"/>
      <c r="AJ32" s="11"/>
      <c r="AK32" s="25"/>
      <c r="AL32" s="25">
        <f t="shared" si="0"/>
        <v>0</v>
      </c>
      <c r="AM32" s="35">
        <f t="shared" si="1"/>
        <v>0</v>
      </c>
      <c r="AN32" s="36">
        <f t="shared" si="2"/>
        <v>0</v>
      </c>
      <c r="AO32" s="36">
        <f t="shared" si="3"/>
        <v>0</v>
      </c>
      <c r="AP32" s="10" t="e">
        <f t="shared" si="4"/>
        <v>#N/A</v>
      </c>
      <c r="AR32" s="6"/>
    </row>
    <row r="33" spans="1:48" s="3" customFormat="1" x14ac:dyDescent="0.2">
      <c r="A33" s="28">
        <v>25</v>
      </c>
      <c r="B33" s="31"/>
      <c r="C33" s="20"/>
      <c r="D33" s="19"/>
      <c r="E33" s="21"/>
      <c r="F33" s="21"/>
      <c r="G33" s="21"/>
      <c r="H33" s="96"/>
      <c r="I33" s="96"/>
      <c r="J33" s="96"/>
      <c r="K33" s="97" t="e">
        <f>VLOOKUP(H33,Letnice!$D$2:$E$12,2,0)+VLOOKUP(I33,Letnice!$D$2:$E$12,2,0)+VLOOKUP(J33,Letnice!$D$2:$E$12,2,0)</f>
        <v>#N/A</v>
      </c>
      <c r="L33" s="108" t="e">
        <f>VLOOKUP(K33,Letnice!$D$16:$E$28,2,0)</f>
        <v>#N/A</v>
      </c>
      <c r="M33" s="25"/>
      <c r="N33" s="78"/>
      <c r="O33" s="24"/>
      <c r="P33" s="11"/>
      <c r="Q33" s="25"/>
      <c r="R33" s="78">
        <f t="shared" si="5"/>
        <v>0</v>
      </c>
      <c r="S33" s="74"/>
      <c r="T33" s="75"/>
      <c r="U33" s="24"/>
      <c r="V33" s="11"/>
      <c r="W33" s="74"/>
      <c r="X33" s="75"/>
      <c r="Y33" s="24"/>
      <c r="Z33" s="11"/>
      <c r="AA33" s="74"/>
      <c r="AB33" s="75"/>
      <c r="AC33" s="24"/>
      <c r="AD33" s="11"/>
      <c r="AE33" s="74"/>
      <c r="AF33" s="75"/>
      <c r="AG33" s="11"/>
      <c r="AH33" s="74"/>
      <c r="AI33" s="75"/>
      <c r="AJ33" s="11"/>
      <c r="AK33" s="25"/>
      <c r="AL33" s="25">
        <f t="shared" si="0"/>
        <v>0</v>
      </c>
      <c r="AM33" s="35">
        <f t="shared" si="1"/>
        <v>0</v>
      </c>
      <c r="AN33" s="36">
        <f t="shared" si="2"/>
        <v>0</v>
      </c>
      <c r="AO33" s="36">
        <f t="shared" si="3"/>
        <v>0</v>
      </c>
      <c r="AP33" s="10" t="e">
        <f t="shared" si="4"/>
        <v>#N/A</v>
      </c>
      <c r="AR33" s="6"/>
    </row>
    <row r="34" spans="1:48" s="3" customFormat="1" x14ac:dyDescent="0.2">
      <c r="A34" s="28">
        <v>26</v>
      </c>
      <c r="B34" s="31"/>
      <c r="C34" s="20"/>
      <c r="D34" s="19"/>
      <c r="E34" s="21"/>
      <c r="F34" s="21"/>
      <c r="G34" s="21"/>
      <c r="H34" s="96"/>
      <c r="I34" s="96"/>
      <c r="J34" s="96"/>
      <c r="K34" s="97" t="e">
        <f>VLOOKUP(H34,Letnice!$D$2:$E$12,2,0)+VLOOKUP(I34,Letnice!$D$2:$E$12,2,0)+VLOOKUP(J34,Letnice!$D$2:$E$12,2,0)</f>
        <v>#N/A</v>
      </c>
      <c r="L34" s="108" t="e">
        <f>VLOOKUP(K34,Letnice!$D$16:$E$28,2,0)</f>
        <v>#N/A</v>
      </c>
      <c r="M34" s="25"/>
      <c r="N34" s="78"/>
      <c r="O34" s="24"/>
      <c r="P34" s="11"/>
      <c r="Q34" s="25"/>
      <c r="R34" s="78">
        <f t="shared" si="5"/>
        <v>0</v>
      </c>
      <c r="S34" s="74"/>
      <c r="T34" s="75"/>
      <c r="U34" s="24"/>
      <c r="V34" s="11"/>
      <c r="W34" s="74"/>
      <c r="X34" s="75"/>
      <c r="Y34" s="24"/>
      <c r="Z34" s="11"/>
      <c r="AA34" s="74"/>
      <c r="AB34" s="75"/>
      <c r="AC34" s="24"/>
      <c r="AD34" s="11"/>
      <c r="AE34" s="74"/>
      <c r="AF34" s="75"/>
      <c r="AG34" s="11"/>
      <c r="AH34" s="74"/>
      <c r="AI34" s="75"/>
      <c r="AJ34" s="11"/>
      <c r="AK34" s="25"/>
      <c r="AL34" s="25">
        <f t="shared" si="0"/>
        <v>0</v>
      </c>
      <c r="AM34" s="35">
        <f t="shared" si="1"/>
        <v>0</v>
      </c>
      <c r="AN34" s="36">
        <f t="shared" si="2"/>
        <v>0</v>
      </c>
      <c r="AO34" s="36">
        <f t="shared" si="3"/>
        <v>0</v>
      </c>
      <c r="AP34" s="10" t="e">
        <f t="shared" si="4"/>
        <v>#N/A</v>
      </c>
      <c r="AR34" s="6"/>
    </row>
    <row r="35" spans="1:48" x14ac:dyDescent="0.2">
      <c r="A35" s="28">
        <v>27</v>
      </c>
      <c r="B35" s="31"/>
      <c r="C35" s="20"/>
      <c r="D35" s="19"/>
      <c r="E35" s="21"/>
      <c r="F35" s="21"/>
      <c r="G35" s="21"/>
      <c r="H35" s="96"/>
      <c r="I35" s="96"/>
      <c r="J35" s="96"/>
      <c r="K35" s="97" t="e">
        <f>VLOOKUP(H35,Letnice!$D$2:$E$12,2,0)+VLOOKUP(I35,Letnice!$D$2:$E$12,2,0)+VLOOKUP(J35,Letnice!$D$2:$E$12,2,0)</f>
        <v>#N/A</v>
      </c>
      <c r="L35" s="108" t="e">
        <f>VLOOKUP(K35,Letnice!$D$16:$E$28,2,0)</f>
        <v>#N/A</v>
      </c>
      <c r="M35" s="25"/>
      <c r="N35" s="78"/>
      <c r="O35" s="24"/>
      <c r="P35" s="11"/>
      <c r="Q35" s="25"/>
      <c r="R35" s="78">
        <f t="shared" si="5"/>
        <v>0</v>
      </c>
      <c r="S35" s="74"/>
      <c r="T35" s="75"/>
      <c r="U35" s="24"/>
      <c r="V35" s="11"/>
      <c r="W35" s="74"/>
      <c r="X35" s="75"/>
      <c r="Y35" s="24"/>
      <c r="Z35" s="11"/>
      <c r="AA35" s="74"/>
      <c r="AB35" s="75"/>
      <c r="AC35" s="24"/>
      <c r="AD35" s="11"/>
      <c r="AE35" s="74"/>
      <c r="AF35" s="75"/>
      <c r="AG35" s="11"/>
      <c r="AH35" s="74"/>
      <c r="AI35" s="75"/>
      <c r="AJ35" s="11"/>
      <c r="AK35" s="25"/>
      <c r="AL35" s="25">
        <f t="shared" si="0"/>
        <v>0</v>
      </c>
      <c r="AM35" s="35">
        <f t="shared" si="1"/>
        <v>0</v>
      </c>
      <c r="AN35" s="36">
        <f t="shared" si="2"/>
        <v>0</v>
      </c>
      <c r="AO35" s="36">
        <f t="shared" si="3"/>
        <v>0</v>
      </c>
      <c r="AP35" s="10" t="e">
        <f t="shared" si="4"/>
        <v>#N/A</v>
      </c>
      <c r="AR35" s="6"/>
    </row>
    <row r="36" spans="1:48" x14ac:dyDescent="0.2">
      <c r="A36" s="28">
        <v>28</v>
      </c>
      <c r="B36" s="31"/>
      <c r="C36" s="20"/>
      <c r="D36" s="19"/>
      <c r="E36" s="21"/>
      <c r="F36" s="21"/>
      <c r="G36" s="21"/>
      <c r="H36" s="96"/>
      <c r="I36" s="96"/>
      <c r="J36" s="96"/>
      <c r="K36" s="97" t="e">
        <f>VLOOKUP(H36,Letnice!$D$2:$E$12,2,0)+VLOOKUP(I36,Letnice!$D$2:$E$12,2,0)+VLOOKUP(J36,Letnice!$D$2:$E$12,2,0)</f>
        <v>#N/A</v>
      </c>
      <c r="L36" s="108" t="e">
        <f>VLOOKUP(K36,Letnice!$D$16:$E$28,2,0)</f>
        <v>#N/A</v>
      </c>
      <c r="M36" s="25"/>
      <c r="N36" s="78"/>
      <c r="O36" s="24"/>
      <c r="P36" s="11"/>
      <c r="Q36" s="25"/>
      <c r="R36" s="78">
        <f t="shared" si="5"/>
        <v>0</v>
      </c>
      <c r="S36" s="74"/>
      <c r="T36" s="75"/>
      <c r="U36" s="24"/>
      <c r="V36" s="11"/>
      <c r="W36" s="74"/>
      <c r="X36" s="75"/>
      <c r="Y36" s="24"/>
      <c r="Z36" s="11"/>
      <c r="AA36" s="74"/>
      <c r="AB36" s="75"/>
      <c r="AC36" s="24"/>
      <c r="AD36" s="11"/>
      <c r="AE36" s="74"/>
      <c r="AF36" s="75"/>
      <c r="AG36" s="11"/>
      <c r="AH36" s="74"/>
      <c r="AI36" s="75"/>
      <c r="AJ36" s="11"/>
      <c r="AK36" s="25"/>
      <c r="AL36" s="25">
        <f t="shared" si="0"/>
        <v>0</v>
      </c>
      <c r="AM36" s="35">
        <f t="shared" si="1"/>
        <v>0</v>
      </c>
      <c r="AN36" s="36">
        <f t="shared" si="2"/>
        <v>0</v>
      </c>
      <c r="AO36" s="36">
        <f t="shared" si="3"/>
        <v>0</v>
      </c>
      <c r="AP36" s="10" t="e">
        <f t="shared" si="4"/>
        <v>#N/A</v>
      </c>
      <c r="AR36" s="6"/>
    </row>
    <row r="37" spans="1:48" x14ac:dyDescent="0.2">
      <c r="A37" s="28">
        <v>29</v>
      </c>
      <c r="B37" s="31"/>
      <c r="C37" s="20"/>
      <c r="D37" s="19"/>
      <c r="E37" s="21"/>
      <c r="F37" s="21"/>
      <c r="G37" s="21"/>
      <c r="H37" s="96"/>
      <c r="I37" s="96"/>
      <c r="J37" s="96"/>
      <c r="K37" s="97" t="e">
        <f>VLOOKUP(H37,Letnice!$D$2:$E$12,2,0)+VLOOKUP(I37,Letnice!$D$2:$E$12,2,0)+VLOOKUP(J37,Letnice!$D$2:$E$12,2,0)</f>
        <v>#N/A</v>
      </c>
      <c r="L37" s="108" t="e">
        <f>VLOOKUP(K37,Letnice!$D$16:$E$28,2,0)</f>
        <v>#N/A</v>
      </c>
      <c r="M37" s="25"/>
      <c r="N37" s="78"/>
      <c r="O37" s="24"/>
      <c r="P37" s="11"/>
      <c r="Q37" s="25"/>
      <c r="R37" s="78">
        <f t="shared" si="5"/>
        <v>0</v>
      </c>
      <c r="S37" s="74"/>
      <c r="T37" s="75"/>
      <c r="U37" s="24"/>
      <c r="V37" s="11"/>
      <c r="W37" s="74"/>
      <c r="X37" s="75"/>
      <c r="Y37" s="24"/>
      <c r="Z37" s="11"/>
      <c r="AA37" s="74"/>
      <c r="AB37" s="75"/>
      <c r="AC37" s="24"/>
      <c r="AD37" s="11"/>
      <c r="AE37" s="74"/>
      <c r="AF37" s="75"/>
      <c r="AG37" s="11"/>
      <c r="AH37" s="74"/>
      <c r="AI37" s="75"/>
      <c r="AJ37" s="11"/>
      <c r="AK37" s="25"/>
      <c r="AL37" s="25">
        <f t="shared" si="0"/>
        <v>0</v>
      </c>
      <c r="AM37" s="35">
        <f t="shared" si="1"/>
        <v>0</v>
      </c>
      <c r="AN37" s="36">
        <f t="shared" si="2"/>
        <v>0</v>
      </c>
      <c r="AO37" s="36">
        <f t="shared" si="3"/>
        <v>0</v>
      </c>
      <c r="AP37" s="10" t="e">
        <f t="shared" si="4"/>
        <v>#N/A</v>
      </c>
      <c r="AR37" s="6"/>
    </row>
    <row r="38" spans="1:48" x14ac:dyDescent="0.2">
      <c r="A38" s="28">
        <v>30</v>
      </c>
      <c r="B38" s="31"/>
      <c r="C38" s="20"/>
      <c r="D38" s="19"/>
      <c r="E38" s="21"/>
      <c r="F38" s="21"/>
      <c r="G38" s="21"/>
      <c r="H38" s="96"/>
      <c r="I38" s="96"/>
      <c r="J38" s="96"/>
      <c r="K38" s="97" t="e">
        <f>VLOOKUP(H38,Letnice!$D$2:$E$12,2,0)+VLOOKUP(I38,Letnice!$D$2:$E$12,2,0)+VLOOKUP(J38,Letnice!$D$2:$E$12,2,0)</f>
        <v>#N/A</v>
      </c>
      <c r="L38" s="108" t="e">
        <f>VLOOKUP(K38,Letnice!$D$16:$E$28,2,0)</f>
        <v>#N/A</v>
      </c>
      <c r="M38" s="25"/>
      <c r="N38" s="78"/>
      <c r="O38" s="24"/>
      <c r="P38" s="11"/>
      <c r="Q38" s="25"/>
      <c r="R38" s="78">
        <f t="shared" si="5"/>
        <v>0</v>
      </c>
      <c r="S38" s="74"/>
      <c r="T38" s="75"/>
      <c r="U38" s="24"/>
      <c r="V38" s="11"/>
      <c r="W38" s="74"/>
      <c r="X38" s="75"/>
      <c r="Y38" s="24"/>
      <c r="Z38" s="11"/>
      <c r="AA38" s="74"/>
      <c r="AB38" s="75"/>
      <c r="AC38" s="24"/>
      <c r="AD38" s="11"/>
      <c r="AE38" s="74"/>
      <c r="AF38" s="75"/>
      <c r="AG38" s="11"/>
      <c r="AH38" s="74"/>
      <c r="AI38" s="75"/>
      <c r="AJ38" s="11"/>
      <c r="AK38" s="25"/>
      <c r="AL38" s="25">
        <f t="shared" si="0"/>
        <v>0</v>
      </c>
      <c r="AM38" s="35">
        <f t="shared" si="1"/>
        <v>0</v>
      </c>
      <c r="AN38" s="36">
        <f t="shared" si="2"/>
        <v>0</v>
      </c>
      <c r="AO38" s="36">
        <f t="shared" si="3"/>
        <v>0</v>
      </c>
      <c r="AP38" s="10" t="e">
        <f t="shared" si="4"/>
        <v>#N/A</v>
      </c>
      <c r="AR38" s="6"/>
    </row>
    <row r="39" spans="1:48" x14ac:dyDescent="0.2">
      <c r="A39" s="28">
        <v>31</v>
      </c>
      <c r="B39" s="31"/>
      <c r="C39" s="20"/>
      <c r="D39" s="19"/>
      <c r="E39" s="21"/>
      <c r="F39" s="21"/>
      <c r="G39" s="21"/>
      <c r="H39" s="96"/>
      <c r="I39" s="96"/>
      <c r="J39" s="96"/>
      <c r="K39" s="97" t="e">
        <f>VLOOKUP(H39,Letnice!$D$2:$E$12,2,0)+VLOOKUP(I39,Letnice!$D$2:$E$12,2,0)+VLOOKUP(J39,Letnice!$D$2:$E$12,2,0)</f>
        <v>#N/A</v>
      </c>
      <c r="L39" s="108" t="e">
        <f>VLOOKUP(K39,Letnice!$D$16:$E$28,2,0)</f>
        <v>#N/A</v>
      </c>
      <c r="M39" s="25"/>
      <c r="N39" s="78"/>
      <c r="O39" s="24"/>
      <c r="P39" s="11"/>
      <c r="Q39" s="25"/>
      <c r="R39" s="78">
        <f t="shared" si="5"/>
        <v>0</v>
      </c>
      <c r="S39" s="74"/>
      <c r="T39" s="75"/>
      <c r="U39" s="24"/>
      <c r="V39" s="11"/>
      <c r="W39" s="74"/>
      <c r="X39" s="75"/>
      <c r="Y39" s="24"/>
      <c r="Z39" s="11"/>
      <c r="AA39" s="74"/>
      <c r="AB39" s="75"/>
      <c r="AC39" s="24"/>
      <c r="AD39" s="11"/>
      <c r="AE39" s="74"/>
      <c r="AF39" s="75"/>
      <c r="AG39" s="11"/>
      <c r="AH39" s="74"/>
      <c r="AI39" s="75"/>
      <c r="AJ39" s="11"/>
      <c r="AK39" s="25"/>
      <c r="AL39" s="25">
        <f t="shared" si="0"/>
        <v>0</v>
      </c>
      <c r="AM39" s="35">
        <f t="shared" si="1"/>
        <v>0</v>
      </c>
      <c r="AN39" s="36">
        <f t="shared" si="2"/>
        <v>0</v>
      </c>
      <c r="AO39" s="36">
        <f t="shared" si="3"/>
        <v>0</v>
      </c>
      <c r="AP39" s="10" t="e">
        <f t="shared" si="4"/>
        <v>#N/A</v>
      </c>
    </row>
    <row r="40" spans="1:48" x14ac:dyDescent="0.2">
      <c r="A40" s="28">
        <v>32</v>
      </c>
      <c r="B40" s="31"/>
      <c r="C40" s="20"/>
      <c r="D40" s="19"/>
      <c r="E40" s="21"/>
      <c r="F40" s="21"/>
      <c r="G40" s="21"/>
      <c r="H40" s="96"/>
      <c r="I40" s="96"/>
      <c r="J40" s="96"/>
      <c r="K40" s="97" t="e">
        <f>VLOOKUP(H40,Letnice!$D$2:$E$12,2,0)+VLOOKUP(I40,Letnice!$D$2:$E$12,2,0)+VLOOKUP(J40,Letnice!$D$2:$E$12,2,0)</f>
        <v>#N/A</v>
      </c>
      <c r="L40" s="108" t="e">
        <f>VLOOKUP(K40,Letnice!$D$16:$E$28,2,0)</f>
        <v>#N/A</v>
      </c>
      <c r="M40" s="25"/>
      <c r="N40" s="78"/>
      <c r="O40" s="24"/>
      <c r="P40" s="11"/>
      <c r="Q40" s="25"/>
      <c r="R40" s="78">
        <f t="shared" si="5"/>
        <v>0</v>
      </c>
      <c r="S40" s="74"/>
      <c r="T40" s="75"/>
      <c r="U40" s="24"/>
      <c r="V40" s="11"/>
      <c r="W40" s="74"/>
      <c r="X40" s="75"/>
      <c r="Y40" s="24"/>
      <c r="Z40" s="11"/>
      <c r="AA40" s="74"/>
      <c r="AB40" s="75"/>
      <c r="AC40" s="24"/>
      <c r="AD40" s="11"/>
      <c r="AE40" s="74"/>
      <c r="AF40" s="75"/>
      <c r="AG40" s="11"/>
      <c r="AH40" s="74"/>
      <c r="AI40" s="75"/>
      <c r="AJ40" s="11"/>
      <c r="AK40" s="25"/>
      <c r="AL40" s="25">
        <f t="shared" si="0"/>
        <v>0</v>
      </c>
      <c r="AM40" s="35">
        <f t="shared" si="1"/>
        <v>0</v>
      </c>
      <c r="AN40" s="36">
        <f t="shared" si="2"/>
        <v>0</v>
      </c>
      <c r="AO40" s="36">
        <f t="shared" si="3"/>
        <v>0</v>
      </c>
      <c r="AP40" s="10" t="e">
        <f t="shared" si="4"/>
        <v>#N/A</v>
      </c>
    </row>
    <row r="41" spans="1:48" x14ac:dyDescent="0.2">
      <c r="A41" s="28">
        <v>33</v>
      </c>
      <c r="B41" s="31"/>
      <c r="C41" s="20"/>
      <c r="D41" s="19"/>
      <c r="E41" s="21"/>
      <c r="F41" s="21"/>
      <c r="G41" s="21"/>
      <c r="H41" s="96"/>
      <c r="I41" s="96"/>
      <c r="J41" s="96"/>
      <c r="K41" s="97" t="e">
        <f>VLOOKUP(H41,Letnice!$D$2:$E$12,2,0)+VLOOKUP(I41,Letnice!$D$2:$E$12,2,0)+VLOOKUP(J41,Letnice!$D$2:$E$12,2,0)</f>
        <v>#N/A</v>
      </c>
      <c r="L41" s="108" t="e">
        <f>VLOOKUP(K41,Letnice!$D$16:$E$28,2,0)</f>
        <v>#N/A</v>
      </c>
      <c r="M41" s="25"/>
      <c r="N41" s="78"/>
      <c r="O41" s="24"/>
      <c r="P41" s="11"/>
      <c r="Q41" s="25"/>
      <c r="R41" s="78">
        <f>IF(HOUR(Q41-AK41)*60+MINUTE(Q41-AK41)&lt;=10,0,(HOUR(Q41-AK41)*60+MINUTE(Q41-AK41))-10)</f>
        <v>0</v>
      </c>
      <c r="S41" s="74"/>
      <c r="T41" s="75"/>
      <c r="U41" s="24"/>
      <c r="V41" s="11"/>
      <c r="W41" s="74"/>
      <c r="X41" s="75"/>
      <c r="Y41" s="24"/>
      <c r="Z41" s="11"/>
      <c r="AA41" s="74"/>
      <c r="AB41" s="75"/>
      <c r="AC41" s="24"/>
      <c r="AD41" s="11"/>
      <c r="AE41" s="74"/>
      <c r="AF41" s="75"/>
      <c r="AG41" s="11"/>
      <c r="AH41" s="74"/>
      <c r="AI41" s="75"/>
      <c r="AJ41" s="11"/>
      <c r="AK41" s="25"/>
      <c r="AL41" s="25">
        <f>TIME(,S41+W41+AA41+AE41+AH41,X41+T41+AB41+AF41+AI41)</f>
        <v>0</v>
      </c>
      <c r="AM41" s="35">
        <f>AK41-M41-AL41</f>
        <v>0</v>
      </c>
      <c r="AN41" s="36">
        <f t="shared" si="2"/>
        <v>0</v>
      </c>
      <c r="AO41" s="36">
        <f>O41+P41+U41+V41+Y41+Z41+AC41+AD41+AG41+AJ41+AN41+N41+R41</f>
        <v>0</v>
      </c>
      <c r="AP41" s="10" t="e">
        <f>L41-AO41</f>
        <v>#N/A</v>
      </c>
    </row>
    <row r="42" spans="1:48" x14ac:dyDescent="0.2">
      <c r="A42" s="28">
        <v>34</v>
      </c>
      <c r="B42" s="31"/>
      <c r="C42" s="20"/>
      <c r="D42" s="19"/>
      <c r="E42" s="21"/>
      <c r="F42" s="21"/>
      <c r="G42" s="21"/>
      <c r="H42" s="96"/>
      <c r="I42" s="96"/>
      <c r="J42" s="96"/>
      <c r="K42" s="97" t="e">
        <f>VLOOKUP(H42,Letnice!$D$2:$E$12,2,0)+VLOOKUP(I42,Letnice!$D$2:$E$12,2,0)+VLOOKUP(J42,Letnice!$D$2:$E$12,2,0)</f>
        <v>#N/A</v>
      </c>
      <c r="L42" s="108" t="e">
        <f>VLOOKUP(K42,Letnice!$D$16:$E$28,2,0)</f>
        <v>#N/A</v>
      </c>
      <c r="M42" s="25"/>
      <c r="N42" s="78"/>
      <c r="O42" s="24"/>
      <c r="P42" s="11"/>
      <c r="Q42" s="25"/>
      <c r="R42" s="78">
        <f>IF(HOUR(Q42-AK42)*60+MINUTE(Q42-AK42)&lt;=10,0,(HOUR(Q42-AK42)*60+MINUTE(Q42-AK42))-10)</f>
        <v>0</v>
      </c>
      <c r="S42" s="74"/>
      <c r="T42" s="75"/>
      <c r="U42" s="24"/>
      <c r="V42" s="11"/>
      <c r="W42" s="74"/>
      <c r="X42" s="75"/>
      <c r="Y42" s="24"/>
      <c r="Z42" s="11"/>
      <c r="AA42" s="74"/>
      <c r="AB42" s="75"/>
      <c r="AC42" s="24"/>
      <c r="AD42" s="11"/>
      <c r="AE42" s="74"/>
      <c r="AF42" s="75"/>
      <c r="AG42" s="11"/>
      <c r="AH42" s="74"/>
      <c r="AI42" s="75"/>
      <c r="AJ42" s="11"/>
      <c r="AK42" s="25"/>
      <c r="AL42" s="25">
        <f>TIME(,S42+W42+AA42+AE42+AH42,X42+T42+AB42+AF42+AI42)</f>
        <v>0</v>
      </c>
      <c r="AM42" s="35">
        <f>AK42-M42-AL42</f>
        <v>0</v>
      </c>
      <c r="AN42" s="36">
        <f t="shared" si="2"/>
        <v>0</v>
      </c>
      <c r="AO42" s="36">
        <f>O42+P42+U42+V42+Y42+Z42+AC42+AD42+AG42+AJ42+AN42+N42+R42</f>
        <v>0</v>
      </c>
      <c r="AP42" s="10" t="e">
        <f>L42-AO42</f>
        <v>#N/A</v>
      </c>
    </row>
    <row r="43" spans="1:48" x14ac:dyDescent="0.2">
      <c r="H43" s="99"/>
      <c r="I43" s="99"/>
      <c r="J43" s="99"/>
      <c r="K43" s="99"/>
      <c r="L43" s="37"/>
      <c r="M43"/>
      <c r="N43" s="68"/>
      <c r="O43" s="37"/>
      <c r="P43" s="37"/>
      <c r="Q43" s="37"/>
      <c r="R43" s="68"/>
      <c r="S43" s="68"/>
      <c r="T43" s="68"/>
      <c r="W43" s="68"/>
      <c r="X43" s="68"/>
      <c r="Y43"/>
      <c r="AA43" s="68"/>
      <c r="AB43" s="68"/>
      <c r="AE43" s="68"/>
      <c r="AF43" s="68"/>
      <c r="AH43" s="68"/>
      <c r="AI43" s="68"/>
      <c r="AK43"/>
      <c r="AL43"/>
      <c r="AM43"/>
      <c r="AN43"/>
    </row>
    <row r="44" spans="1:48" x14ac:dyDescent="0.2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O44" s="37"/>
      <c r="P44" s="37"/>
      <c r="Q44" s="68" t="str">
        <f>Osnovni_podatki!A11</f>
        <v>Predsednik obračunske komisije:</v>
      </c>
      <c r="R44" s="68"/>
      <c r="S44" s="68"/>
      <c r="T44" s="68"/>
      <c r="U44" s="37"/>
      <c r="V44" s="37"/>
      <c r="W44" s="68"/>
      <c r="X44" s="68"/>
      <c r="Y44" s="37"/>
      <c r="Z44" s="68"/>
      <c r="AA44" s="68"/>
      <c r="AB44" s="37"/>
      <c r="AC44" s="64"/>
      <c r="AD44" s="64"/>
      <c r="AE44" s="37"/>
      <c r="AF44" s="37"/>
      <c r="AG44" s="37"/>
      <c r="AH44" s="115"/>
      <c r="AI44" s="106"/>
      <c r="AJ44" s="57"/>
      <c r="AK44" s="112"/>
      <c r="AL44" s="68"/>
      <c r="AM44" s="37"/>
      <c r="AN44" s="37"/>
      <c r="AO44" s="37"/>
      <c r="AP44" s="115" t="str">
        <f>Osnovni_podatki!A12</f>
        <v>Vodja tekmovanja:</v>
      </c>
      <c r="AQ44" s="37"/>
      <c r="AR44" s="37"/>
      <c r="AS44" s="37"/>
      <c r="AT44" s="37"/>
      <c r="AU44" s="37"/>
      <c r="AV44" s="37"/>
    </row>
    <row r="45" spans="1:48" x14ac:dyDescent="0.2">
      <c r="A45" s="37">
        <f>Osnovni_podatki!B10</f>
        <v>0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O45" s="37"/>
      <c r="P45" s="37"/>
      <c r="Q45" s="68">
        <f>Osnovni_podatki!B11</f>
        <v>0</v>
      </c>
      <c r="R45" s="68"/>
      <c r="S45" s="68"/>
      <c r="T45" s="68"/>
      <c r="U45" s="37"/>
      <c r="V45" s="37"/>
      <c r="W45" s="68"/>
      <c r="X45" s="68"/>
      <c r="Y45" s="37"/>
      <c r="Z45" s="68"/>
      <c r="AA45" s="68"/>
      <c r="AB45" s="37"/>
      <c r="AC45" s="64"/>
      <c r="AD45" s="64"/>
      <c r="AE45" s="37"/>
      <c r="AF45" s="37"/>
      <c r="AG45" s="37"/>
      <c r="AH45" s="115"/>
      <c r="AI45" s="106"/>
      <c r="AJ45" s="57"/>
      <c r="AK45" s="112"/>
      <c r="AL45" s="68"/>
      <c r="AM45" s="37"/>
      <c r="AN45" s="37"/>
      <c r="AO45" s="37"/>
      <c r="AP45" s="115">
        <f>Osnovni_podatki!B12</f>
        <v>0</v>
      </c>
      <c r="AQ45" s="37"/>
      <c r="AR45" s="37"/>
      <c r="AS45" s="37"/>
      <c r="AT45" s="37"/>
      <c r="AU45" s="37"/>
      <c r="AV45" s="37"/>
    </row>
    <row r="46" spans="1:48" x14ac:dyDescent="0.2">
      <c r="H46" s="99"/>
      <c r="I46" s="99"/>
      <c r="J46" s="99"/>
      <c r="K46" s="99"/>
      <c r="L46" s="37"/>
      <c r="M46"/>
      <c r="N46" s="68"/>
      <c r="O46" s="37"/>
      <c r="P46" s="37"/>
      <c r="Q46" s="37"/>
      <c r="R46" s="68"/>
      <c r="S46" s="68"/>
      <c r="T46" s="68"/>
      <c r="W46" s="68"/>
      <c r="X46" s="68"/>
      <c r="Y46"/>
      <c r="AA46" s="68"/>
      <c r="AB46" s="68"/>
      <c r="AE46" s="68"/>
      <c r="AF46" s="68"/>
      <c r="AH46" s="68"/>
      <c r="AI46" s="68"/>
      <c r="AK46"/>
      <c r="AL46"/>
      <c r="AM46"/>
      <c r="AN46"/>
    </row>
    <row r="47" spans="1:48" x14ac:dyDescent="0.2">
      <c r="L47" s="37"/>
      <c r="M47"/>
      <c r="N47" s="68"/>
      <c r="O47" s="37"/>
      <c r="P47" s="37"/>
      <c r="Q47" s="37"/>
      <c r="R47" s="68"/>
      <c r="S47" s="68"/>
      <c r="T47" s="68"/>
      <c r="W47" s="68"/>
      <c r="X47" s="68"/>
      <c r="Y47"/>
      <c r="AA47" s="68"/>
      <c r="AB47" s="68"/>
      <c r="AE47" s="68"/>
      <c r="AF47" s="68"/>
      <c r="AH47" s="68"/>
      <c r="AI47" s="68"/>
      <c r="AK47"/>
      <c r="AL47"/>
      <c r="AM47"/>
      <c r="AN47"/>
    </row>
    <row r="48" spans="1:48" x14ac:dyDescent="0.2">
      <c r="L48" s="37"/>
      <c r="M48"/>
      <c r="N48" s="68"/>
      <c r="O48" s="37"/>
      <c r="P48" s="37"/>
      <c r="Q48" s="37"/>
      <c r="R48" s="68"/>
      <c r="S48" s="68"/>
      <c r="T48" s="68"/>
      <c r="W48" s="68"/>
      <c r="X48" s="68"/>
      <c r="Y48"/>
      <c r="AA48" s="68"/>
      <c r="AB48" s="68"/>
      <c r="AE48" s="68"/>
      <c r="AF48" s="68"/>
      <c r="AH48" s="68"/>
      <c r="AI48" s="68"/>
      <c r="AK48"/>
      <c r="AL48"/>
      <c r="AM48"/>
      <c r="AN48"/>
    </row>
    <row r="49" spans="12:40" x14ac:dyDescent="0.2">
      <c r="L49" s="37"/>
      <c r="M49"/>
      <c r="N49" s="68"/>
      <c r="O49" s="37"/>
      <c r="P49" s="37"/>
      <c r="Q49" s="37"/>
      <c r="R49" s="68"/>
      <c r="S49" s="68"/>
      <c r="T49" s="68"/>
      <c r="W49" s="68"/>
      <c r="X49" s="68"/>
      <c r="Y49"/>
      <c r="AA49" s="68"/>
      <c r="AB49" s="68"/>
      <c r="AE49" s="68"/>
      <c r="AF49" s="68"/>
      <c r="AH49" s="68"/>
      <c r="AI49" s="68"/>
      <c r="AK49"/>
      <c r="AL49"/>
      <c r="AM49"/>
      <c r="AN49"/>
    </row>
    <row r="50" spans="12:40" x14ac:dyDescent="0.2">
      <c r="L50" s="37"/>
      <c r="N50" s="68"/>
      <c r="O50" s="37"/>
      <c r="P50" s="37"/>
      <c r="Q50" s="37"/>
      <c r="R50" s="68"/>
      <c r="S50" s="68"/>
      <c r="T50" s="68"/>
      <c r="W50" s="68"/>
      <c r="X50" s="68"/>
      <c r="AA50" s="68"/>
      <c r="AB50" s="68"/>
      <c r="AE50" s="68"/>
      <c r="AF50" s="68"/>
      <c r="AH50" s="68"/>
      <c r="AI50" s="68"/>
    </row>
    <row r="51" spans="12:40" x14ac:dyDescent="0.2">
      <c r="L51" s="37"/>
      <c r="N51" s="68"/>
      <c r="O51" s="37"/>
      <c r="P51" s="37"/>
      <c r="Q51" s="37"/>
      <c r="R51" s="68"/>
      <c r="S51" s="68"/>
      <c r="T51" s="68"/>
      <c r="W51" s="68"/>
      <c r="X51" s="68"/>
      <c r="AA51" s="68"/>
      <c r="AB51" s="68"/>
      <c r="AE51" s="68"/>
      <c r="AF51" s="68"/>
      <c r="AH51" s="68"/>
      <c r="AI51" s="68"/>
    </row>
    <row r="52" spans="12:40" x14ac:dyDescent="0.2">
      <c r="L52" s="37"/>
      <c r="N52" s="68"/>
      <c r="O52" s="37"/>
      <c r="P52" s="37"/>
      <c r="Q52" s="37"/>
      <c r="R52" s="68"/>
      <c r="S52" s="68"/>
      <c r="T52" s="68"/>
      <c r="W52" s="68"/>
      <c r="X52" s="68"/>
      <c r="AA52" s="68"/>
      <c r="AB52" s="68"/>
      <c r="AE52" s="68"/>
      <c r="AF52" s="68"/>
      <c r="AH52" s="68"/>
      <c r="AI52" s="68"/>
    </row>
    <row r="53" spans="12:40" x14ac:dyDescent="0.2">
      <c r="L53" s="37"/>
      <c r="N53" s="68"/>
      <c r="O53" s="37"/>
      <c r="P53" s="37"/>
      <c r="Q53" s="37"/>
      <c r="R53" s="68"/>
      <c r="S53" s="68"/>
      <c r="T53" s="68"/>
      <c r="W53" s="68"/>
      <c r="X53" s="68"/>
      <c r="AA53" s="68"/>
      <c r="AB53" s="68"/>
      <c r="AE53" s="68"/>
      <c r="AF53" s="68"/>
      <c r="AH53" s="68"/>
      <c r="AI53" s="68"/>
    </row>
    <row r="54" spans="12:40" x14ac:dyDescent="0.2">
      <c r="L54" s="37"/>
      <c r="N54" s="68"/>
      <c r="O54" s="37"/>
      <c r="P54" s="37"/>
      <c r="Q54" s="37"/>
      <c r="R54" s="68"/>
      <c r="S54" s="68"/>
      <c r="T54" s="68"/>
      <c r="W54" s="68"/>
      <c r="X54" s="68"/>
      <c r="AA54" s="68"/>
      <c r="AB54" s="68"/>
      <c r="AE54" s="68"/>
      <c r="AF54" s="68"/>
      <c r="AH54" s="68"/>
      <c r="AI54" s="68"/>
    </row>
    <row r="55" spans="12:40" x14ac:dyDescent="0.2">
      <c r="L55" s="37"/>
      <c r="N55" s="68"/>
      <c r="O55" s="37"/>
      <c r="P55" s="37"/>
      <c r="Q55" s="37"/>
      <c r="R55" s="68"/>
      <c r="S55" s="68"/>
      <c r="T55" s="68"/>
      <c r="W55" s="68"/>
      <c r="X55" s="68"/>
      <c r="AA55" s="68"/>
      <c r="AB55" s="68"/>
      <c r="AE55" s="68"/>
      <c r="AF55" s="68"/>
      <c r="AH55" s="68"/>
      <c r="AI55" s="68"/>
    </row>
    <row r="56" spans="12:40" x14ac:dyDescent="0.2">
      <c r="L56" s="37"/>
      <c r="N56" s="68"/>
      <c r="O56" s="37"/>
      <c r="P56" s="37"/>
      <c r="Q56" s="37"/>
      <c r="R56" s="68"/>
      <c r="S56" s="68"/>
      <c r="T56" s="68"/>
      <c r="W56" s="68"/>
      <c r="X56" s="68"/>
      <c r="AA56" s="68"/>
      <c r="AB56" s="68"/>
      <c r="AE56" s="68"/>
      <c r="AF56" s="68"/>
      <c r="AH56" s="68"/>
      <c r="AI56" s="68"/>
    </row>
    <row r="57" spans="12:40" x14ac:dyDescent="0.2">
      <c r="L57" s="37"/>
      <c r="N57" s="68"/>
      <c r="O57" s="37"/>
      <c r="P57" s="37"/>
      <c r="Q57" s="37"/>
      <c r="R57" s="68"/>
      <c r="S57" s="68"/>
      <c r="T57" s="68"/>
      <c r="W57" s="68"/>
      <c r="X57" s="68"/>
      <c r="AA57" s="68"/>
      <c r="AB57" s="68"/>
      <c r="AE57" s="68"/>
      <c r="AF57" s="68"/>
      <c r="AH57" s="68"/>
      <c r="AI57" s="68"/>
    </row>
    <row r="58" spans="12:40" x14ac:dyDescent="0.2">
      <c r="L58" s="37"/>
      <c r="N58" s="68"/>
      <c r="O58" s="37"/>
      <c r="P58" s="37"/>
      <c r="Q58" s="37"/>
      <c r="R58" s="68"/>
      <c r="S58" s="68"/>
      <c r="T58" s="68"/>
      <c r="W58" s="68"/>
      <c r="X58" s="68"/>
      <c r="AA58" s="68"/>
      <c r="AB58" s="68"/>
      <c r="AE58" s="68"/>
      <c r="AF58" s="68"/>
      <c r="AH58" s="68"/>
      <c r="AI58" s="68"/>
    </row>
    <row r="59" spans="12:40" x14ac:dyDescent="0.2">
      <c r="L59" s="37"/>
      <c r="N59" s="68"/>
      <c r="O59" s="37"/>
      <c r="P59" s="37"/>
      <c r="Q59" s="37"/>
      <c r="R59" s="68"/>
      <c r="S59" s="68"/>
      <c r="T59" s="68"/>
      <c r="W59" s="68"/>
      <c r="X59" s="68"/>
      <c r="AA59" s="68"/>
      <c r="AB59" s="68"/>
      <c r="AE59" s="68"/>
      <c r="AF59" s="68"/>
      <c r="AH59" s="68"/>
      <c r="AI59" s="68"/>
    </row>
    <row r="60" spans="12:40" x14ac:dyDescent="0.2">
      <c r="L60" s="37"/>
      <c r="N60" s="68"/>
      <c r="O60" s="37"/>
      <c r="P60" s="37"/>
      <c r="Q60" s="37"/>
      <c r="R60" s="68"/>
      <c r="S60" s="68"/>
      <c r="T60" s="68"/>
      <c r="W60" s="68"/>
      <c r="X60" s="68"/>
      <c r="AA60" s="68"/>
      <c r="AB60" s="68"/>
      <c r="AE60" s="68"/>
      <c r="AF60" s="68"/>
      <c r="AH60" s="68"/>
      <c r="AI60" s="68"/>
    </row>
    <row r="61" spans="12:40" x14ac:dyDescent="0.2">
      <c r="L61" s="37"/>
      <c r="N61" s="68"/>
      <c r="O61" s="37"/>
      <c r="P61" s="37"/>
      <c r="Q61" s="37"/>
      <c r="R61" s="68"/>
      <c r="S61" s="68"/>
      <c r="T61" s="68"/>
      <c r="W61" s="68"/>
      <c r="X61" s="68"/>
      <c r="AA61" s="68"/>
      <c r="AB61" s="68"/>
      <c r="AE61" s="68"/>
      <c r="AF61" s="68"/>
      <c r="AH61" s="68"/>
      <c r="AI61" s="68"/>
    </row>
    <row r="62" spans="12:40" x14ac:dyDescent="0.2">
      <c r="L62" s="37"/>
      <c r="N62" s="68"/>
      <c r="O62" s="37"/>
      <c r="P62" s="37"/>
      <c r="Q62" s="37"/>
      <c r="R62" s="68"/>
      <c r="S62" s="68"/>
      <c r="T62" s="68"/>
      <c r="W62" s="68"/>
      <c r="X62" s="68"/>
      <c r="AA62" s="68"/>
      <c r="AB62" s="68"/>
      <c r="AE62" s="68"/>
      <c r="AF62" s="68"/>
      <c r="AH62" s="68"/>
      <c r="AI62" s="68"/>
    </row>
    <row r="63" spans="12:40" x14ac:dyDescent="0.2">
      <c r="L63" s="37"/>
      <c r="N63" s="68"/>
      <c r="O63" s="37"/>
      <c r="P63" s="37"/>
      <c r="Q63" s="37"/>
      <c r="R63" s="68"/>
      <c r="S63" s="68"/>
      <c r="T63" s="68"/>
      <c r="W63" s="68"/>
      <c r="X63" s="68"/>
      <c r="AA63" s="68"/>
      <c r="AB63" s="68"/>
      <c r="AE63" s="68"/>
      <c r="AF63" s="68"/>
      <c r="AH63" s="68"/>
      <c r="AI63" s="68"/>
    </row>
    <row r="64" spans="12:40" x14ac:dyDescent="0.2">
      <c r="L64" s="37"/>
      <c r="N64" s="68"/>
      <c r="O64" s="37"/>
      <c r="P64" s="37"/>
      <c r="Q64" s="37"/>
      <c r="R64" s="68"/>
      <c r="S64" s="68"/>
      <c r="T64" s="68"/>
      <c r="W64" s="68"/>
      <c r="X64" s="68"/>
      <c r="AA64" s="68"/>
      <c r="AB64" s="68"/>
      <c r="AE64" s="68"/>
      <c r="AF64" s="68"/>
      <c r="AH64" s="68"/>
      <c r="AI64" s="68"/>
    </row>
  </sheetData>
  <mergeCells count="36">
    <mergeCell ref="AP6:AP8"/>
    <mergeCell ref="R7:R8"/>
    <mergeCell ref="S7:T7"/>
    <mergeCell ref="U7:V7"/>
    <mergeCell ref="W7:X7"/>
    <mergeCell ref="Y7:Z7"/>
    <mergeCell ref="AA7:AB7"/>
    <mergeCell ref="AC7:AD7"/>
    <mergeCell ref="AE7:AF7"/>
    <mergeCell ref="AH7:AI7"/>
    <mergeCell ref="A6:A8"/>
    <mergeCell ref="B6:B8"/>
    <mergeCell ref="C6:C8"/>
    <mergeCell ref="D6:D8"/>
    <mergeCell ref="E6:E8"/>
    <mergeCell ref="F6:F8"/>
    <mergeCell ref="AM6:AM8"/>
    <mergeCell ref="AN6:AN8"/>
    <mergeCell ref="AO6:AO8"/>
    <mergeCell ref="G6:G8"/>
    <mergeCell ref="K6:K8"/>
    <mergeCell ref="L6:L8"/>
    <mergeCell ref="H6:J6"/>
    <mergeCell ref="AK6:AK8"/>
    <mergeCell ref="O7:P7"/>
    <mergeCell ref="O6:R6"/>
    <mergeCell ref="H7:H8"/>
    <mergeCell ref="I7:I8"/>
    <mergeCell ref="J7:J8"/>
    <mergeCell ref="M6:M8"/>
    <mergeCell ref="N6:N8"/>
    <mergeCell ref="AL6:AL8"/>
    <mergeCell ref="U6:V6"/>
    <mergeCell ref="Y6:Z6"/>
    <mergeCell ref="AC6:AD6"/>
    <mergeCell ref="AE6:AG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V61"/>
  <sheetViews>
    <sheetView workbookViewId="0"/>
  </sheetViews>
  <sheetFormatPr defaultColWidth="8.7109375" defaultRowHeight="12.75" x14ac:dyDescent="0.2"/>
  <cols>
    <col min="1" max="1" width="4.28515625" customWidth="1"/>
    <col min="2" max="2" width="12.85546875" customWidth="1"/>
    <col min="3" max="3" width="5" customWidth="1"/>
    <col min="4" max="4" width="28.140625" bestFit="1" customWidth="1"/>
    <col min="5" max="5" width="23.5703125" customWidth="1"/>
    <col min="6" max="6" width="20.7109375" customWidth="1"/>
    <col min="7" max="7" width="24.85546875" customWidth="1"/>
    <col min="8" max="8" width="5.7109375" bestFit="1" customWidth="1"/>
    <col min="9" max="9" width="8.7109375" style="13" customWidth="1"/>
    <col min="10" max="10" width="3.5703125" style="70" customWidth="1"/>
    <col min="11" max="11" width="6.42578125" style="5" customWidth="1"/>
    <col min="12" max="12" width="5.85546875" customWidth="1"/>
    <col min="13" max="13" width="8.5703125" customWidth="1"/>
    <col min="14" max="14" width="4.28515625" customWidth="1"/>
    <col min="15" max="16" width="3.140625" style="70" customWidth="1"/>
    <col min="17" max="17" width="7.5703125" customWidth="1"/>
    <col min="18" max="19" width="3.140625" style="70" customWidth="1"/>
    <col min="20" max="20" width="5.7109375" customWidth="1"/>
    <col min="21" max="21" width="6.140625" customWidth="1"/>
    <col min="22" max="23" width="3.140625" style="70" customWidth="1"/>
    <col min="24" max="24" width="5.42578125" style="2" customWidth="1"/>
    <col min="25" max="25" width="5.5703125" bestFit="1" customWidth="1"/>
    <col min="26" max="27" width="3.140625" style="70" customWidth="1"/>
    <col min="28" max="28" width="6.7109375" customWidth="1"/>
    <col min="29" max="29" width="5.7109375" customWidth="1"/>
    <col min="30" max="31" width="3.140625" style="70" customWidth="1"/>
    <col min="32" max="32" width="6.7109375" customWidth="1"/>
    <col min="33" max="35" width="8.7109375" style="13" customWidth="1"/>
    <col min="36" max="36" width="8.7109375" style="5" customWidth="1"/>
    <col min="37" max="37" width="8" style="1" customWidth="1"/>
    <col min="38" max="38" width="8.85546875" style="1" customWidth="1"/>
  </cols>
  <sheetData>
    <row r="1" spans="1:45" s="43" customFormat="1" ht="18.75" x14ac:dyDescent="0.3">
      <c r="A1" s="44" t="str">
        <f>Osnovni_podatki!B7</f>
        <v>GZ MORAVČE</v>
      </c>
      <c r="B1" s="44"/>
      <c r="C1" s="44"/>
      <c r="D1" s="44"/>
      <c r="E1" s="44"/>
      <c r="F1" s="44"/>
      <c r="G1" s="44"/>
      <c r="H1" s="44"/>
      <c r="I1" s="45" t="str">
        <f>Osnovni_podatki!B6</f>
        <v>TEKMOVANJE GZ MENGEŠ ORJENTACIJA</v>
      </c>
      <c r="J1" s="66"/>
      <c r="K1" s="44"/>
      <c r="L1" s="44"/>
      <c r="M1" s="44"/>
      <c r="N1" s="44"/>
      <c r="O1" s="66"/>
      <c r="P1" s="66"/>
      <c r="Q1" s="45"/>
      <c r="R1" s="66"/>
      <c r="S1" s="66"/>
      <c r="V1" s="66"/>
      <c r="W1" s="66"/>
      <c r="X1" s="45"/>
      <c r="Y1" s="45"/>
      <c r="Z1" s="66"/>
      <c r="AA1" s="66"/>
      <c r="AB1" s="45"/>
      <c r="AC1" s="45"/>
      <c r="AD1" s="66"/>
      <c r="AE1" s="66"/>
      <c r="AF1" s="45"/>
      <c r="AG1" s="45"/>
      <c r="AH1" s="45"/>
      <c r="AI1" s="45"/>
      <c r="AJ1" s="46"/>
      <c r="AK1" s="46"/>
      <c r="AL1" s="47" t="str">
        <f>Osnovni_podatki!B8&amp;", "&amp;TEXT(Osnovni_podatki!B9,"dd. mmmm yyyy")</f>
        <v>PEČE PRI MORAVČAH, 09. maj 2015</v>
      </c>
      <c r="AN1" s="46"/>
    </row>
    <row r="2" spans="1:45" s="1" customFormat="1" ht="18" x14ac:dyDescent="0.25">
      <c r="A2" s="48"/>
      <c r="B2" s="48"/>
      <c r="C2" s="48"/>
      <c r="D2" s="37"/>
      <c r="E2" s="49"/>
      <c r="F2" s="49"/>
      <c r="G2" s="49"/>
      <c r="H2" s="49"/>
      <c r="I2" s="49"/>
      <c r="J2" s="67"/>
      <c r="K2" s="49"/>
      <c r="L2" s="49"/>
      <c r="M2" s="49"/>
      <c r="N2" s="49"/>
      <c r="O2" s="67"/>
      <c r="P2" s="67"/>
      <c r="Q2" s="54"/>
      <c r="R2" s="67"/>
      <c r="S2" s="67"/>
      <c r="T2" s="48"/>
      <c r="U2" s="50"/>
      <c r="V2" s="67"/>
      <c r="W2" s="67"/>
      <c r="X2" s="53"/>
      <c r="Y2" s="54"/>
      <c r="Z2" s="67"/>
      <c r="AA2" s="67"/>
      <c r="AB2" s="51"/>
      <c r="AC2" s="52"/>
      <c r="AD2" s="67"/>
      <c r="AE2" s="67"/>
      <c r="AF2" s="50"/>
      <c r="AG2" s="50"/>
      <c r="AH2" s="52"/>
      <c r="AI2" s="52"/>
      <c r="AJ2" s="52"/>
      <c r="AK2" s="48"/>
      <c r="AL2" s="55"/>
      <c r="AM2" s="55"/>
      <c r="AN2" s="48"/>
      <c r="AO2" s="48"/>
      <c r="AP2" s="4"/>
      <c r="AQ2" s="4"/>
      <c r="AR2" s="4"/>
      <c r="AS2" s="4"/>
    </row>
    <row r="3" spans="1:45" x14ac:dyDescent="0.2">
      <c r="A3" s="37"/>
      <c r="B3" s="37"/>
      <c r="C3" s="37"/>
      <c r="D3" s="37"/>
      <c r="E3" s="37"/>
      <c r="F3" s="37"/>
      <c r="G3" s="37"/>
      <c r="H3" s="37"/>
      <c r="I3" s="37"/>
      <c r="J3" s="68"/>
      <c r="K3" s="37"/>
      <c r="L3" s="37"/>
      <c r="M3" s="37"/>
      <c r="N3" s="37"/>
      <c r="O3" s="68"/>
      <c r="P3" s="68"/>
      <c r="Q3" s="37"/>
      <c r="R3" s="68"/>
      <c r="S3" s="68"/>
      <c r="T3" s="56"/>
      <c r="U3" s="56"/>
      <c r="V3" s="68"/>
      <c r="W3" s="68"/>
      <c r="X3" s="56"/>
      <c r="Y3" s="37"/>
      <c r="Z3" s="68"/>
      <c r="AA3" s="68"/>
      <c r="AB3" s="56"/>
      <c r="AC3" s="26"/>
      <c r="AD3" s="68"/>
      <c r="AE3" s="68"/>
      <c r="AF3" s="37"/>
      <c r="AG3" s="37"/>
      <c r="AH3" s="26"/>
      <c r="AI3" s="26"/>
      <c r="AJ3" s="27"/>
      <c r="AK3" s="48"/>
      <c r="AL3" s="48"/>
      <c r="AM3" s="37"/>
      <c r="AN3" s="37"/>
      <c r="AO3" s="37"/>
      <c r="AP3" s="3"/>
      <c r="AQ3" s="3"/>
      <c r="AR3" s="3"/>
      <c r="AS3" s="3"/>
    </row>
    <row r="4" spans="1:45" ht="18" customHeight="1" x14ac:dyDescent="0.25">
      <c r="A4" s="37"/>
      <c r="B4" s="37"/>
      <c r="C4" s="37"/>
      <c r="D4" s="60" t="s">
        <v>14</v>
      </c>
      <c r="E4" s="37"/>
      <c r="F4" s="37"/>
      <c r="G4" s="37"/>
      <c r="H4" s="37"/>
      <c r="I4" s="37"/>
      <c r="J4" s="68"/>
      <c r="K4" s="37"/>
      <c r="L4" s="37"/>
      <c r="M4" s="37"/>
      <c r="N4" s="37"/>
      <c r="O4" s="68"/>
      <c r="P4" s="68"/>
      <c r="Q4" s="37"/>
      <c r="R4" s="68"/>
      <c r="S4" s="68"/>
      <c r="T4" s="37"/>
      <c r="U4" s="37"/>
      <c r="V4" s="68"/>
      <c r="W4" s="68"/>
      <c r="X4" s="37"/>
      <c r="Y4" s="37"/>
      <c r="Z4" s="68"/>
      <c r="AA4" s="68"/>
      <c r="AB4" s="37"/>
      <c r="AC4" s="37"/>
      <c r="AD4" s="68"/>
      <c r="AE4" s="68"/>
      <c r="AF4" s="37"/>
      <c r="AG4" s="37"/>
      <c r="AH4" s="26"/>
      <c r="AI4" s="48"/>
      <c r="AJ4" s="48"/>
      <c r="AK4" s="48"/>
      <c r="AL4" s="48"/>
      <c r="AM4" s="48"/>
      <c r="AN4" s="48"/>
      <c r="AO4" s="37"/>
      <c r="AP4" s="3"/>
      <c r="AQ4" s="3"/>
      <c r="AR4" s="3"/>
      <c r="AS4" s="3"/>
    </row>
    <row r="5" spans="1:45" ht="18" customHeight="1" x14ac:dyDescent="0.25">
      <c r="A5" s="37"/>
      <c r="B5" s="37"/>
      <c r="C5" s="37"/>
      <c r="D5" s="60"/>
      <c r="E5" s="37"/>
      <c r="F5" s="37"/>
      <c r="G5" s="37"/>
      <c r="H5" s="37"/>
      <c r="I5" s="37"/>
      <c r="J5" s="68"/>
      <c r="K5" s="37"/>
      <c r="L5" s="37"/>
      <c r="M5" s="37"/>
      <c r="N5" s="37"/>
      <c r="O5" s="68"/>
      <c r="P5" s="68"/>
      <c r="Q5" s="37"/>
      <c r="R5" s="68"/>
      <c r="S5" s="68"/>
      <c r="T5" s="37"/>
      <c r="U5" s="37"/>
      <c r="V5" s="68"/>
      <c r="W5" s="68"/>
      <c r="X5" s="37"/>
      <c r="Y5" s="37"/>
      <c r="Z5" s="68"/>
      <c r="AA5" s="68"/>
      <c r="AB5" s="37"/>
      <c r="AC5" s="37"/>
      <c r="AD5" s="68"/>
      <c r="AE5" s="68"/>
      <c r="AF5" s="37"/>
      <c r="AG5" s="37"/>
      <c r="AH5" s="26"/>
      <c r="AI5" s="48"/>
      <c r="AJ5" s="48"/>
      <c r="AK5" s="48"/>
      <c r="AL5" s="48"/>
      <c r="AM5" s="48"/>
      <c r="AN5" s="48"/>
      <c r="AO5" s="37"/>
      <c r="AP5" s="3"/>
      <c r="AQ5" s="3"/>
      <c r="AR5" s="3"/>
      <c r="AS5" s="3"/>
    </row>
    <row r="6" spans="1:45" ht="18" customHeight="1" x14ac:dyDescent="0.2">
      <c r="A6" s="128" t="s">
        <v>16</v>
      </c>
      <c r="B6" s="128" t="s">
        <v>15</v>
      </c>
      <c r="C6" s="128" t="s">
        <v>38</v>
      </c>
      <c r="D6" s="128" t="s">
        <v>4</v>
      </c>
      <c r="E6" s="128" t="s">
        <v>20</v>
      </c>
      <c r="F6" s="128" t="s">
        <v>32</v>
      </c>
      <c r="G6" s="128" t="s">
        <v>33</v>
      </c>
      <c r="H6" s="128" t="s">
        <v>34</v>
      </c>
      <c r="I6" s="149" t="s">
        <v>17</v>
      </c>
      <c r="J6" s="143" t="s">
        <v>46</v>
      </c>
      <c r="K6" s="117" t="s">
        <v>6</v>
      </c>
      <c r="L6" s="118"/>
      <c r="M6" s="118"/>
      <c r="N6" s="119"/>
      <c r="O6" s="61"/>
      <c r="P6" s="69"/>
      <c r="Q6" s="76" t="s">
        <v>5</v>
      </c>
      <c r="R6" s="61"/>
      <c r="S6" s="69"/>
      <c r="T6" s="152" t="s">
        <v>0</v>
      </c>
      <c r="U6" s="153"/>
      <c r="V6" s="61"/>
      <c r="W6" s="69"/>
      <c r="X6" s="152" t="s">
        <v>2</v>
      </c>
      <c r="Y6" s="153"/>
      <c r="Z6" s="61"/>
      <c r="AA6" s="69"/>
      <c r="AB6" s="152" t="s">
        <v>1</v>
      </c>
      <c r="AC6" s="153"/>
      <c r="AD6" s="61"/>
      <c r="AE6" s="69"/>
      <c r="AF6" s="76" t="s">
        <v>10</v>
      </c>
      <c r="AG6" s="148" t="s">
        <v>36</v>
      </c>
      <c r="AH6" s="148" t="s">
        <v>37</v>
      </c>
      <c r="AI6" s="148" t="s">
        <v>19</v>
      </c>
      <c r="AJ6" s="148" t="s">
        <v>18</v>
      </c>
      <c r="AK6" s="148" t="s">
        <v>21</v>
      </c>
      <c r="AL6" s="146" t="s">
        <v>3</v>
      </c>
      <c r="AM6" s="48"/>
      <c r="AN6" s="48"/>
      <c r="AO6" s="37"/>
      <c r="AP6" s="3"/>
      <c r="AQ6" s="3"/>
      <c r="AR6" s="3"/>
      <c r="AS6" s="3"/>
    </row>
    <row r="7" spans="1:45" ht="39.75" customHeight="1" x14ac:dyDescent="0.2">
      <c r="A7" s="128"/>
      <c r="B7" s="128"/>
      <c r="C7" s="128"/>
      <c r="D7" s="128"/>
      <c r="E7" s="128"/>
      <c r="F7" s="128"/>
      <c r="G7" s="128"/>
      <c r="H7" s="128"/>
      <c r="I7" s="150"/>
      <c r="J7" s="144"/>
      <c r="K7" s="142" t="s">
        <v>41</v>
      </c>
      <c r="L7" s="137"/>
      <c r="M7" s="79" t="s">
        <v>63</v>
      </c>
      <c r="N7" s="120" t="s">
        <v>59</v>
      </c>
      <c r="O7" s="142" t="s">
        <v>43</v>
      </c>
      <c r="P7" s="137"/>
      <c r="Q7" s="77" t="s">
        <v>57</v>
      </c>
      <c r="R7" s="142" t="s">
        <v>43</v>
      </c>
      <c r="S7" s="137"/>
      <c r="T7" s="137" t="s">
        <v>61</v>
      </c>
      <c r="U7" s="138"/>
      <c r="V7" s="142" t="s">
        <v>43</v>
      </c>
      <c r="W7" s="137"/>
      <c r="X7" s="137" t="s">
        <v>62</v>
      </c>
      <c r="Y7" s="138"/>
      <c r="Z7" s="142" t="s">
        <v>43</v>
      </c>
      <c r="AA7" s="137"/>
      <c r="AB7" s="137" t="s">
        <v>39</v>
      </c>
      <c r="AC7" s="138"/>
      <c r="AD7" s="142" t="s">
        <v>43</v>
      </c>
      <c r="AE7" s="137"/>
      <c r="AF7" s="77" t="s">
        <v>35</v>
      </c>
      <c r="AG7" s="148"/>
      <c r="AH7" s="148"/>
      <c r="AI7" s="148"/>
      <c r="AJ7" s="148"/>
      <c r="AK7" s="148"/>
      <c r="AL7" s="146"/>
      <c r="AM7" s="48"/>
      <c r="AN7" s="48"/>
      <c r="AO7" s="37"/>
      <c r="AP7" s="3"/>
      <c r="AQ7" s="3"/>
      <c r="AR7" s="3"/>
      <c r="AS7" s="3"/>
    </row>
    <row r="8" spans="1:45" ht="15" customHeight="1" x14ac:dyDescent="0.2">
      <c r="A8" s="128"/>
      <c r="B8" s="128"/>
      <c r="C8" s="128"/>
      <c r="D8" s="128"/>
      <c r="E8" s="128"/>
      <c r="F8" s="128"/>
      <c r="G8" s="128"/>
      <c r="H8" s="128"/>
      <c r="I8" s="151"/>
      <c r="J8" s="145"/>
      <c r="K8" s="33" t="s">
        <v>8</v>
      </c>
      <c r="L8" s="71" t="s">
        <v>7</v>
      </c>
      <c r="M8" s="71"/>
      <c r="N8" s="121"/>
      <c r="O8" s="72" t="s">
        <v>44</v>
      </c>
      <c r="P8" s="73" t="s">
        <v>45</v>
      </c>
      <c r="Q8" s="34" t="s">
        <v>7</v>
      </c>
      <c r="R8" s="72" t="s">
        <v>44</v>
      </c>
      <c r="S8" s="73" t="s">
        <v>45</v>
      </c>
      <c r="T8" s="71" t="s">
        <v>8</v>
      </c>
      <c r="U8" s="34" t="s">
        <v>7</v>
      </c>
      <c r="V8" s="72" t="s">
        <v>44</v>
      </c>
      <c r="W8" s="73" t="s">
        <v>45</v>
      </c>
      <c r="X8" s="71" t="s">
        <v>8</v>
      </c>
      <c r="Y8" s="34" t="s">
        <v>7</v>
      </c>
      <c r="Z8" s="72" t="s">
        <v>44</v>
      </c>
      <c r="AA8" s="73" t="s">
        <v>45</v>
      </c>
      <c r="AB8" s="71" t="s">
        <v>8</v>
      </c>
      <c r="AC8" s="34" t="s">
        <v>7</v>
      </c>
      <c r="AD8" s="72" t="s">
        <v>44</v>
      </c>
      <c r="AE8" s="73" t="s">
        <v>45</v>
      </c>
      <c r="AF8" s="34" t="s">
        <v>7</v>
      </c>
      <c r="AG8" s="148"/>
      <c r="AH8" s="148"/>
      <c r="AI8" s="148"/>
      <c r="AJ8" s="148"/>
      <c r="AK8" s="148"/>
      <c r="AL8" s="146"/>
      <c r="AM8" s="48"/>
      <c r="AN8" s="48"/>
      <c r="AO8" s="37"/>
      <c r="AP8" s="3"/>
      <c r="AQ8" s="3"/>
      <c r="AR8" s="3"/>
      <c r="AS8" s="3"/>
    </row>
    <row r="9" spans="1:45" x14ac:dyDescent="0.2">
      <c r="A9" s="28">
        <v>1</v>
      </c>
      <c r="B9" s="32"/>
      <c r="C9" s="22"/>
      <c r="D9" s="23"/>
      <c r="E9" s="21"/>
      <c r="F9" s="21"/>
      <c r="G9" s="21"/>
      <c r="H9" s="16">
        <v>500</v>
      </c>
      <c r="I9" s="14"/>
      <c r="J9" s="78"/>
      <c r="K9" s="24"/>
      <c r="L9" s="11"/>
      <c r="M9" s="25"/>
      <c r="N9" s="78">
        <f>IF(HOUR(M9-AG9)*60+MINUTE(M9-AG9)&lt;=10,0,(HOUR(M9-AG9)*60+MINUTE(M9-AG9))-10)</f>
        <v>0</v>
      </c>
      <c r="O9" s="74"/>
      <c r="P9" s="75"/>
      <c r="Q9" s="11"/>
      <c r="R9" s="74"/>
      <c r="S9" s="75"/>
      <c r="T9" s="9"/>
      <c r="U9" s="8"/>
      <c r="V9" s="74"/>
      <c r="W9" s="75"/>
      <c r="X9" s="24"/>
      <c r="Y9" s="11"/>
      <c r="Z9" s="74"/>
      <c r="AA9" s="75"/>
      <c r="AB9" s="9"/>
      <c r="AC9" s="8"/>
      <c r="AD9" s="74"/>
      <c r="AE9" s="75"/>
      <c r="AF9" s="11"/>
      <c r="AG9" s="12"/>
      <c r="AH9" s="12">
        <f t="shared" ref="AH9:AH34" si="0">TIME(,O9+R9+V9+Z9+AD9,P9+S9+W9+AA9+AE9)</f>
        <v>0</v>
      </c>
      <c r="AI9" s="15">
        <f t="shared" ref="AI9:AI34" si="1">AG9-I9-AH9</f>
        <v>0</v>
      </c>
      <c r="AJ9" s="36">
        <f t="shared" ref="AJ9:AJ34" si="2">((((HOUR(AI9))*3600)+((MINUTE(AI9))*60)+(SECOND(AI9)))*2)/60</f>
        <v>0</v>
      </c>
      <c r="AK9" s="36">
        <f>K9+L9+Q9+T9+U9+X9+Y9+AB9+AC9+AF9+AJ9+J9+N9</f>
        <v>0</v>
      </c>
      <c r="AL9" s="7">
        <f>H9-AK9</f>
        <v>500</v>
      </c>
      <c r="AM9" s="6"/>
      <c r="AN9" s="6"/>
      <c r="AO9" s="3"/>
      <c r="AP9" s="3"/>
      <c r="AQ9" s="3"/>
    </row>
    <row r="10" spans="1:45" x14ac:dyDescent="0.2">
      <c r="A10" s="28">
        <v>2</v>
      </c>
      <c r="B10" s="32"/>
      <c r="C10" s="22"/>
      <c r="D10" s="23"/>
      <c r="E10" s="21"/>
      <c r="F10" s="21"/>
      <c r="G10" s="21"/>
      <c r="H10" s="16">
        <v>500</v>
      </c>
      <c r="I10" s="14"/>
      <c r="J10" s="78"/>
      <c r="K10" s="24"/>
      <c r="L10" s="11"/>
      <c r="M10" s="25"/>
      <c r="N10" s="78">
        <f t="shared" ref="N10:N34" si="3">IF(HOUR(M10-AG10)*60+MINUTE(M10-AG10)&lt;=10,0,(HOUR(M10-AG10)*60+MINUTE(M10-AG10))-10)</f>
        <v>0</v>
      </c>
      <c r="O10" s="74"/>
      <c r="P10" s="75"/>
      <c r="Q10" s="11"/>
      <c r="R10" s="74"/>
      <c r="S10" s="75"/>
      <c r="T10" s="9"/>
      <c r="U10" s="8"/>
      <c r="V10" s="74"/>
      <c r="W10" s="75"/>
      <c r="X10" s="24"/>
      <c r="Y10" s="11"/>
      <c r="Z10" s="74"/>
      <c r="AA10" s="75"/>
      <c r="AB10" s="9"/>
      <c r="AC10" s="8"/>
      <c r="AD10" s="74"/>
      <c r="AE10" s="75"/>
      <c r="AF10" s="11"/>
      <c r="AG10" s="12"/>
      <c r="AH10" s="12">
        <f t="shared" si="0"/>
        <v>0</v>
      </c>
      <c r="AI10" s="15">
        <f t="shared" si="1"/>
        <v>0</v>
      </c>
      <c r="AJ10" s="36">
        <f t="shared" si="2"/>
        <v>0</v>
      </c>
      <c r="AK10" s="36">
        <f t="shared" ref="AK10:AK34" si="4">K10+L10+Q10+T10+U10+X10+Y10+AB10+AC10+AF10+AJ10+J10+N10</f>
        <v>0</v>
      </c>
      <c r="AL10" s="7">
        <f t="shared" ref="AL10:AL34" si="5">H10-AK10</f>
        <v>500</v>
      </c>
      <c r="AM10" s="6"/>
      <c r="AN10" s="6"/>
      <c r="AO10" s="3"/>
      <c r="AP10" s="3"/>
      <c r="AQ10" s="3"/>
    </row>
    <row r="11" spans="1:45" x14ac:dyDescent="0.2">
      <c r="A11" s="28">
        <v>3</v>
      </c>
      <c r="B11" s="32"/>
      <c r="C11" s="22"/>
      <c r="D11" s="23"/>
      <c r="E11" s="21"/>
      <c r="F11" s="21"/>
      <c r="G11" s="21"/>
      <c r="H11" s="16">
        <v>500</v>
      </c>
      <c r="I11" s="14"/>
      <c r="J11" s="78"/>
      <c r="K11" s="24"/>
      <c r="L11" s="11"/>
      <c r="M11" s="25"/>
      <c r="N11" s="78">
        <f t="shared" si="3"/>
        <v>0</v>
      </c>
      <c r="O11" s="74"/>
      <c r="P11" s="75"/>
      <c r="Q11" s="11"/>
      <c r="R11" s="74"/>
      <c r="S11" s="75"/>
      <c r="T11" s="9"/>
      <c r="U11" s="8"/>
      <c r="V11" s="74"/>
      <c r="W11" s="75"/>
      <c r="X11" s="24"/>
      <c r="Y11" s="11"/>
      <c r="Z11" s="74"/>
      <c r="AA11" s="75"/>
      <c r="AB11" s="9"/>
      <c r="AC11" s="8"/>
      <c r="AD11" s="74"/>
      <c r="AE11" s="75"/>
      <c r="AF11" s="11"/>
      <c r="AG11" s="12"/>
      <c r="AH11" s="12">
        <f t="shared" si="0"/>
        <v>0</v>
      </c>
      <c r="AI11" s="15">
        <f t="shared" si="1"/>
        <v>0</v>
      </c>
      <c r="AJ11" s="36">
        <f t="shared" si="2"/>
        <v>0</v>
      </c>
      <c r="AK11" s="36">
        <f t="shared" si="4"/>
        <v>0</v>
      </c>
      <c r="AL11" s="7">
        <f t="shared" si="5"/>
        <v>500</v>
      </c>
      <c r="AM11" s="6"/>
      <c r="AN11" s="6"/>
      <c r="AO11" s="3"/>
      <c r="AP11" s="3"/>
      <c r="AQ11" s="3"/>
    </row>
    <row r="12" spans="1:45" x14ac:dyDescent="0.2">
      <c r="A12" s="28">
        <v>4</v>
      </c>
      <c r="B12" s="32"/>
      <c r="C12" s="22"/>
      <c r="D12" s="23"/>
      <c r="E12" s="21"/>
      <c r="F12" s="21"/>
      <c r="G12" s="21"/>
      <c r="H12" s="16">
        <v>500</v>
      </c>
      <c r="I12" s="14"/>
      <c r="J12" s="78"/>
      <c r="K12" s="24"/>
      <c r="L12" s="11"/>
      <c r="M12" s="25"/>
      <c r="N12" s="78">
        <f t="shared" si="3"/>
        <v>0</v>
      </c>
      <c r="O12" s="74"/>
      <c r="P12" s="75"/>
      <c r="Q12" s="11"/>
      <c r="R12" s="74"/>
      <c r="S12" s="75"/>
      <c r="T12" s="9"/>
      <c r="U12" s="8"/>
      <c r="V12" s="74"/>
      <c r="W12" s="75"/>
      <c r="X12" s="24"/>
      <c r="Y12" s="11"/>
      <c r="Z12" s="74"/>
      <c r="AA12" s="75"/>
      <c r="AB12" s="9"/>
      <c r="AC12" s="8"/>
      <c r="AD12" s="74"/>
      <c r="AE12" s="75"/>
      <c r="AF12" s="11"/>
      <c r="AG12" s="12"/>
      <c r="AH12" s="12">
        <f t="shared" si="0"/>
        <v>0</v>
      </c>
      <c r="AI12" s="15">
        <f t="shared" si="1"/>
        <v>0</v>
      </c>
      <c r="AJ12" s="36">
        <f t="shared" si="2"/>
        <v>0</v>
      </c>
      <c r="AK12" s="36">
        <f t="shared" si="4"/>
        <v>0</v>
      </c>
      <c r="AL12" s="7">
        <f t="shared" si="5"/>
        <v>500</v>
      </c>
      <c r="AM12" s="6"/>
      <c r="AN12" s="6"/>
      <c r="AO12" s="3"/>
      <c r="AP12" s="3"/>
      <c r="AQ12" s="3"/>
    </row>
    <row r="13" spans="1:45" x14ac:dyDescent="0.2">
      <c r="A13" s="28">
        <v>5</v>
      </c>
      <c r="B13" s="32"/>
      <c r="C13" s="22"/>
      <c r="D13" s="23"/>
      <c r="E13" s="21"/>
      <c r="F13" s="21"/>
      <c r="G13" s="21"/>
      <c r="H13" s="16">
        <v>500</v>
      </c>
      <c r="I13" s="14"/>
      <c r="J13" s="78"/>
      <c r="K13" s="24"/>
      <c r="L13" s="11"/>
      <c r="M13" s="25"/>
      <c r="N13" s="78">
        <f t="shared" si="3"/>
        <v>0</v>
      </c>
      <c r="O13" s="74"/>
      <c r="P13" s="75"/>
      <c r="Q13" s="11"/>
      <c r="R13" s="74"/>
      <c r="S13" s="75"/>
      <c r="T13" s="9"/>
      <c r="U13" s="8"/>
      <c r="V13" s="74"/>
      <c r="W13" s="75"/>
      <c r="X13" s="24"/>
      <c r="Y13" s="11"/>
      <c r="Z13" s="74"/>
      <c r="AA13" s="75"/>
      <c r="AB13" s="9"/>
      <c r="AC13" s="8"/>
      <c r="AD13" s="74"/>
      <c r="AE13" s="75"/>
      <c r="AF13" s="11"/>
      <c r="AG13" s="12"/>
      <c r="AH13" s="12">
        <f t="shared" si="0"/>
        <v>0</v>
      </c>
      <c r="AI13" s="15">
        <f t="shared" si="1"/>
        <v>0</v>
      </c>
      <c r="AJ13" s="36">
        <f t="shared" si="2"/>
        <v>0</v>
      </c>
      <c r="AK13" s="36">
        <f t="shared" si="4"/>
        <v>0</v>
      </c>
      <c r="AL13" s="7">
        <f t="shared" si="5"/>
        <v>500</v>
      </c>
      <c r="AM13" s="6"/>
      <c r="AN13" s="6"/>
      <c r="AO13" s="3"/>
      <c r="AP13" s="3"/>
      <c r="AQ13" s="3"/>
    </row>
    <row r="14" spans="1:45" x14ac:dyDescent="0.2">
      <c r="A14" s="28">
        <v>6</v>
      </c>
      <c r="B14" s="32"/>
      <c r="C14" s="22"/>
      <c r="D14" s="23"/>
      <c r="E14" s="21"/>
      <c r="F14" s="21"/>
      <c r="G14" s="21"/>
      <c r="H14" s="16">
        <v>500</v>
      </c>
      <c r="I14" s="14"/>
      <c r="J14" s="78"/>
      <c r="K14" s="24"/>
      <c r="L14" s="11"/>
      <c r="M14" s="25"/>
      <c r="N14" s="78">
        <f t="shared" si="3"/>
        <v>0</v>
      </c>
      <c r="O14" s="74"/>
      <c r="P14" s="75"/>
      <c r="Q14" s="11"/>
      <c r="R14" s="74"/>
      <c r="S14" s="75"/>
      <c r="T14" s="9"/>
      <c r="U14" s="8"/>
      <c r="V14" s="74"/>
      <c r="W14" s="75"/>
      <c r="X14" s="24"/>
      <c r="Y14" s="11"/>
      <c r="Z14" s="74"/>
      <c r="AA14" s="75"/>
      <c r="AB14" s="9"/>
      <c r="AC14" s="8"/>
      <c r="AD14" s="74"/>
      <c r="AE14" s="75"/>
      <c r="AF14" s="11"/>
      <c r="AG14" s="12"/>
      <c r="AH14" s="12">
        <f t="shared" si="0"/>
        <v>0</v>
      </c>
      <c r="AI14" s="15">
        <f t="shared" si="1"/>
        <v>0</v>
      </c>
      <c r="AJ14" s="36">
        <f t="shared" si="2"/>
        <v>0</v>
      </c>
      <c r="AK14" s="36">
        <f t="shared" si="4"/>
        <v>0</v>
      </c>
      <c r="AL14" s="7">
        <f t="shared" si="5"/>
        <v>500</v>
      </c>
      <c r="AM14" s="6"/>
      <c r="AN14" s="6"/>
      <c r="AO14" s="3"/>
      <c r="AP14" s="3"/>
      <c r="AQ14" s="3"/>
    </row>
    <row r="15" spans="1:45" x14ac:dyDescent="0.2">
      <c r="A15" s="28">
        <v>7</v>
      </c>
      <c r="B15" s="32"/>
      <c r="C15" s="22"/>
      <c r="D15" s="23"/>
      <c r="E15" s="21"/>
      <c r="F15" s="21"/>
      <c r="G15" s="21"/>
      <c r="H15" s="16">
        <v>500</v>
      </c>
      <c r="I15" s="14"/>
      <c r="J15" s="78"/>
      <c r="K15" s="24"/>
      <c r="L15" s="11"/>
      <c r="M15" s="25"/>
      <c r="N15" s="78">
        <f t="shared" si="3"/>
        <v>0</v>
      </c>
      <c r="O15" s="74"/>
      <c r="P15" s="75"/>
      <c r="Q15" s="11"/>
      <c r="R15" s="74"/>
      <c r="S15" s="75"/>
      <c r="T15" s="9"/>
      <c r="U15" s="8"/>
      <c r="V15" s="74"/>
      <c r="W15" s="75"/>
      <c r="X15" s="24"/>
      <c r="Y15" s="11"/>
      <c r="Z15" s="74"/>
      <c r="AA15" s="75"/>
      <c r="AB15" s="9"/>
      <c r="AC15" s="8"/>
      <c r="AD15" s="74"/>
      <c r="AE15" s="75"/>
      <c r="AF15" s="11"/>
      <c r="AG15" s="12"/>
      <c r="AH15" s="12">
        <f t="shared" si="0"/>
        <v>0</v>
      </c>
      <c r="AI15" s="15">
        <f t="shared" si="1"/>
        <v>0</v>
      </c>
      <c r="AJ15" s="36">
        <f t="shared" si="2"/>
        <v>0</v>
      </c>
      <c r="AK15" s="36">
        <f t="shared" si="4"/>
        <v>0</v>
      </c>
      <c r="AL15" s="7">
        <f t="shared" si="5"/>
        <v>500</v>
      </c>
      <c r="AM15" s="6"/>
      <c r="AN15" s="6"/>
      <c r="AO15" s="3"/>
      <c r="AP15" s="3"/>
      <c r="AQ15" s="3"/>
    </row>
    <row r="16" spans="1:45" x14ac:dyDescent="0.2">
      <c r="A16" s="28">
        <v>8</v>
      </c>
      <c r="B16" s="32"/>
      <c r="C16" s="22"/>
      <c r="D16" s="23"/>
      <c r="E16" s="21"/>
      <c r="F16" s="21"/>
      <c r="G16" s="21"/>
      <c r="H16" s="16">
        <v>500</v>
      </c>
      <c r="I16" s="14"/>
      <c r="J16" s="78"/>
      <c r="K16" s="24"/>
      <c r="L16" s="11"/>
      <c r="M16" s="25"/>
      <c r="N16" s="78">
        <f t="shared" si="3"/>
        <v>0</v>
      </c>
      <c r="O16" s="74"/>
      <c r="P16" s="75"/>
      <c r="Q16" s="11"/>
      <c r="R16" s="74"/>
      <c r="S16" s="75"/>
      <c r="T16" s="9"/>
      <c r="U16" s="8"/>
      <c r="V16" s="74"/>
      <c r="W16" s="75"/>
      <c r="X16" s="24"/>
      <c r="Y16" s="11"/>
      <c r="Z16" s="74"/>
      <c r="AA16" s="75"/>
      <c r="AB16" s="9"/>
      <c r="AC16" s="8"/>
      <c r="AD16" s="74"/>
      <c r="AE16" s="75"/>
      <c r="AF16" s="11"/>
      <c r="AG16" s="12"/>
      <c r="AH16" s="12">
        <f t="shared" si="0"/>
        <v>0</v>
      </c>
      <c r="AI16" s="15">
        <f t="shared" si="1"/>
        <v>0</v>
      </c>
      <c r="AJ16" s="36">
        <f t="shared" si="2"/>
        <v>0</v>
      </c>
      <c r="AK16" s="36">
        <f t="shared" si="4"/>
        <v>0</v>
      </c>
      <c r="AL16" s="7">
        <f t="shared" si="5"/>
        <v>500</v>
      </c>
      <c r="AM16" s="6"/>
      <c r="AN16" s="6"/>
      <c r="AO16" s="3"/>
      <c r="AP16" s="3"/>
      <c r="AQ16" s="3"/>
    </row>
    <row r="17" spans="1:43" x14ac:dyDescent="0.2">
      <c r="A17" s="28">
        <v>9</v>
      </c>
      <c r="B17" s="32"/>
      <c r="C17" s="22"/>
      <c r="D17" s="23"/>
      <c r="E17" s="21"/>
      <c r="F17" s="21"/>
      <c r="G17" s="21"/>
      <c r="H17" s="16">
        <v>500</v>
      </c>
      <c r="I17" s="14"/>
      <c r="J17" s="78"/>
      <c r="K17" s="24"/>
      <c r="L17" s="11"/>
      <c r="M17" s="25"/>
      <c r="N17" s="78">
        <f t="shared" si="3"/>
        <v>0</v>
      </c>
      <c r="O17" s="74"/>
      <c r="P17" s="75"/>
      <c r="Q17" s="11"/>
      <c r="R17" s="74"/>
      <c r="S17" s="75"/>
      <c r="T17" s="9"/>
      <c r="U17" s="8"/>
      <c r="V17" s="74"/>
      <c r="W17" s="75"/>
      <c r="X17" s="24"/>
      <c r="Y17" s="11"/>
      <c r="Z17" s="74"/>
      <c r="AA17" s="75"/>
      <c r="AB17" s="9"/>
      <c r="AC17" s="8"/>
      <c r="AD17" s="74"/>
      <c r="AE17" s="75"/>
      <c r="AF17" s="11"/>
      <c r="AG17" s="12"/>
      <c r="AH17" s="12">
        <f t="shared" si="0"/>
        <v>0</v>
      </c>
      <c r="AI17" s="15">
        <f t="shared" si="1"/>
        <v>0</v>
      </c>
      <c r="AJ17" s="36">
        <f t="shared" si="2"/>
        <v>0</v>
      </c>
      <c r="AK17" s="36">
        <f t="shared" si="4"/>
        <v>0</v>
      </c>
      <c r="AL17" s="7">
        <f t="shared" si="5"/>
        <v>500</v>
      </c>
      <c r="AM17" s="6"/>
      <c r="AN17" s="6"/>
      <c r="AO17" s="3"/>
      <c r="AP17" s="3"/>
      <c r="AQ17" s="3"/>
    </row>
    <row r="18" spans="1:43" x14ac:dyDescent="0.2">
      <c r="A18" s="28">
        <v>10</v>
      </c>
      <c r="B18" s="32"/>
      <c r="C18" s="22"/>
      <c r="D18" s="23"/>
      <c r="E18" s="21"/>
      <c r="F18" s="21"/>
      <c r="G18" s="21"/>
      <c r="H18" s="16">
        <v>500</v>
      </c>
      <c r="I18" s="14"/>
      <c r="J18" s="78"/>
      <c r="K18" s="24"/>
      <c r="L18" s="11"/>
      <c r="M18" s="25"/>
      <c r="N18" s="78">
        <f t="shared" si="3"/>
        <v>0</v>
      </c>
      <c r="O18" s="74"/>
      <c r="P18" s="75"/>
      <c r="Q18" s="11"/>
      <c r="R18" s="74"/>
      <c r="S18" s="75"/>
      <c r="T18" s="9"/>
      <c r="U18" s="8"/>
      <c r="V18" s="74"/>
      <c r="W18" s="75"/>
      <c r="X18" s="24"/>
      <c r="Y18" s="11"/>
      <c r="Z18" s="74"/>
      <c r="AA18" s="75"/>
      <c r="AB18" s="9"/>
      <c r="AC18" s="8"/>
      <c r="AD18" s="74"/>
      <c r="AE18" s="75"/>
      <c r="AF18" s="11"/>
      <c r="AG18" s="12"/>
      <c r="AH18" s="12">
        <f t="shared" si="0"/>
        <v>0</v>
      </c>
      <c r="AI18" s="15">
        <f t="shared" si="1"/>
        <v>0</v>
      </c>
      <c r="AJ18" s="36">
        <f t="shared" si="2"/>
        <v>0</v>
      </c>
      <c r="AK18" s="36">
        <f t="shared" si="4"/>
        <v>0</v>
      </c>
      <c r="AL18" s="7">
        <f t="shared" si="5"/>
        <v>500</v>
      </c>
      <c r="AM18" s="6"/>
      <c r="AN18" s="6"/>
      <c r="AO18" s="3"/>
      <c r="AP18" s="3"/>
      <c r="AQ18" s="3"/>
    </row>
    <row r="19" spans="1:43" x14ac:dyDescent="0.2">
      <c r="A19" s="28">
        <v>11</v>
      </c>
      <c r="B19" s="32"/>
      <c r="C19" s="22"/>
      <c r="D19" s="23"/>
      <c r="E19" s="21"/>
      <c r="F19" s="21"/>
      <c r="G19" s="21"/>
      <c r="H19" s="16">
        <v>500</v>
      </c>
      <c r="I19" s="14"/>
      <c r="J19" s="78"/>
      <c r="K19" s="24"/>
      <c r="L19" s="11"/>
      <c r="M19" s="25"/>
      <c r="N19" s="78">
        <f t="shared" si="3"/>
        <v>0</v>
      </c>
      <c r="O19" s="74"/>
      <c r="P19" s="75"/>
      <c r="Q19" s="11"/>
      <c r="R19" s="74"/>
      <c r="S19" s="75"/>
      <c r="T19" s="9"/>
      <c r="U19" s="8"/>
      <c r="V19" s="74"/>
      <c r="W19" s="75"/>
      <c r="X19" s="24"/>
      <c r="Y19" s="11"/>
      <c r="Z19" s="74"/>
      <c r="AA19" s="75"/>
      <c r="AB19" s="9"/>
      <c r="AC19" s="8"/>
      <c r="AD19" s="74"/>
      <c r="AE19" s="75"/>
      <c r="AF19" s="11"/>
      <c r="AG19" s="12"/>
      <c r="AH19" s="12">
        <f t="shared" si="0"/>
        <v>0</v>
      </c>
      <c r="AI19" s="15">
        <f t="shared" si="1"/>
        <v>0</v>
      </c>
      <c r="AJ19" s="36">
        <f t="shared" si="2"/>
        <v>0</v>
      </c>
      <c r="AK19" s="36">
        <f t="shared" si="4"/>
        <v>0</v>
      </c>
      <c r="AL19" s="7">
        <f t="shared" si="5"/>
        <v>500</v>
      </c>
      <c r="AM19" s="6"/>
      <c r="AN19" s="6"/>
      <c r="AO19" s="3"/>
      <c r="AP19" s="3"/>
      <c r="AQ19" s="3"/>
    </row>
    <row r="20" spans="1:43" x14ac:dyDescent="0.2">
      <c r="A20" s="28">
        <v>12</v>
      </c>
      <c r="B20" s="32"/>
      <c r="C20" s="22"/>
      <c r="D20" s="23"/>
      <c r="E20" s="21"/>
      <c r="F20" s="21"/>
      <c r="G20" s="21"/>
      <c r="H20" s="16">
        <v>500</v>
      </c>
      <c r="I20" s="14"/>
      <c r="J20" s="78"/>
      <c r="K20" s="24"/>
      <c r="L20" s="11"/>
      <c r="M20" s="25"/>
      <c r="N20" s="78">
        <f t="shared" si="3"/>
        <v>0</v>
      </c>
      <c r="O20" s="74"/>
      <c r="P20" s="75"/>
      <c r="Q20" s="11"/>
      <c r="R20" s="74"/>
      <c r="S20" s="75"/>
      <c r="T20" s="9"/>
      <c r="U20" s="8"/>
      <c r="V20" s="74"/>
      <c r="W20" s="75"/>
      <c r="X20" s="24"/>
      <c r="Y20" s="11"/>
      <c r="Z20" s="74"/>
      <c r="AA20" s="75"/>
      <c r="AB20" s="9"/>
      <c r="AC20" s="8"/>
      <c r="AD20" s="74"/>
      <c r="AE20" s="75"/>
      <c r="AF20" s="11"/>
      <c r="AG20" s="12"/>
      <c r="AH20" s="12">
        <f t="shared" si="0"/>
        <v>0</v>
      </c>
      <c r="AI20" s="15">
        <f t="shared" si="1"/>
        <v>0</v>
      </c>
      <c r="AJ20" s="36">
        <f t="shared" si="2"/>
        <v>0</v>
      </c>
      <c r="AK20" s="36">
        <f t="shared" si="4"/>
        <v>0</v>
      </c>
      <c r="AL20" s="7">
        <f t="shared" si="5"/>
        <v>500</v>
      </c>
      <c r="AM20" s="6"/>
      <c r="AN20" s="6"/>
      <c r="AO20" s="3"/>
      <c r="AP20" s="3"/>
      <c r="AQ20" s="3"/>
    </row>
    <row r="21" spans="1:43" x14ac:dyDescent="0.2">
      <c r="A21" s="28">
        <v>13</v>
      </c>
      <c r="B21" s="32"/>
      <c r="C21" s="22"/>
      <c r="D21" s="23"/>
      <c r="E21" s="21"/>
      <c r="F21" s="21"/>
      <c r="G21" s="21"/>
      <c r="H21" s="16">
        <v>500</v>
      </c>
      <c r="I21" s="14"/>
      <c r="J21" s="78"/>
      <c r="K21" s="24"/>
      <c r="L21" s="11"/>
      <c r="M21" s="25"/>
      <c r="N21" s="78">
        <f t="shared" si="3"/>
        <v>0</v>
      </c>
      <c r="O21" s="74"/>
      <c r="P21" s="75"/>
      <c r="Q21" s="11"/>
      <c r="R21" s="74"/>
      <c r="S21" s="75"/>
      <c r="T21" s="9"/>
      <c r="U21" s="8"/>
      <c r="V21" s="74"/>
      <c r="W21" s="75"/>
      <c r="X21" s="24"/>
      <c r="Y21" s="11"/>
      <c r="Z21" s="74"/>
      <c r="AA21" s="75"/>
      <c r="AB21" s="9"/>
      <c r="AC21" s="8"/>
      <c r="AD21" s="74"/>
      <c r="AE21" s="75"/>
      <c r="AF21" s="11"/>
      <c r="AG21" s="12"/>
      <c r="AH21" s="12">
        <f t="shared" si="0"/>
        <v>0</v>
      </c>
      <c r="AI21" s="15">
        <f t="shared" si="1"/>
        <v>0</v>
      </c>
      <c r="AJ21" s="36">
        <f t="shared" si="2"/>
        <v>0</v>
      </c>
      <c r="AK21" s="36">
        <f t="shared" si="4"/>
        <v>0</v>
      </c>
      <c r="AL21" s="7">
        <f t="shared" si="5"/>
        <v>500</v>
      </c>
    </row>
    <row r="22" spans="1:43" x14ac:dyDescent="0.2">
      <c r="A22" s="28">
        <v>14</v>
      </c>
      <c r="B22" s="32"/>
      <c r="C22" s="22"/>
      <c r="D22" s="23"/>
      <c r="E22" s="21"/>
      <c r="F22" s="21"/>
      <c r="G22" s="21"/>
      <c r="H22" s="16">
        <v>500</v>
      </c>
      <c r="I22" s="14"/>
      <c r="J22" s="78"/>
      <c r="K22" s="24"/>
      <c r="L22" s="11"/>
      <c r="M22" s="25"/>
      <c r="N22" s="78">
        <f t="shared" si="3"/>
        <v>0</v>
      </c>
      <c r="O22" s="74"/>
      <c r="P22" s="75"/>
      <c r="Q22" s="11"/>
      <c r="R22" s="74"/>
      <c r="S22" s="75"/>
      <c r="T22" s="9"/>
      <c r="U22" s="8"/>
      <c r="V22" s="74"/>
      <c r="W22" s="75"/>
      <c r="X22" s="24"/>
      <c r="Y22" s="11"/>
      <c r="Z22" s="74"/>
      <c r="AA22" s="75"/>
      <c r="AB22" s="9"/>
      <c r="AC22" s="8"/>
      <c r="AD22" s="74"/>
      <c r="AE22" s="75"/>
      <c r="AF22" s="11"/>
      <c r="AG22" s="12"/>
      <c r="AH22" s="12">
        <f t="shared" si="0"/>
        <v>0</v>
      </c>
      <c r="AI22" s="15">
        <f t="shared" si="1"/>
        <v>0</v>
      </c>
      <c r="AJ22" s="36">
        <f t="shared" si="2"/>
        <v>0</v>
      </c>
      <c r="AK22" s="36">
        <f t="shared" si="4"/>
        <v>0</v>
      </c>
      <c r="AL22" s="7">
        <f t="shared" si="5"/>
        <v>500</v>
      </c>
    </row>
    <row r="23" spans="1:43" x14ac:dyDescent="0.2">
      <c r="A23" s="28">
        <v>15</v>
      </c>
      <c r="B23" s="32"/>
      <c r="C23" s="22"/>
      <c r="D23" s="23"/>
      <c r="E23" s="21"/>
      <c r="F23" s="21"/>
      <c r="G23" s="21"/>
      <c r="H23" s="16">
        <v>500</v>
      </c>
      <c r="I23" s="14"/>
      <c r="J23" s="78"/>
      <c r="K23" s="24"/>
      <c r="L23" s="11"/>
      <c r="M23" s="25"/>
      <c r="N23" s="78">
        <f t="shared" si="3"/>
        <v>0</v>
      </c>
      <c r="O23" s="74"/>
      <c r="P23" s="75"/>
      <c r="Q23" s="11"/>
      <c r="R23" s="74"/>
      <c r="S23" s="75"/>
      <c r="T23" s="9"/>
      <c r="U23" s="8"/>
      <c r="V23" s="74"/>
      <c r="W23" s="75"/>
      <c r="X23" s="24"/>
      <c r="Y23" s="11"/>
      <c r="Z23" s="74"/>
      <c r="AA23" s="75"/>
      <c r="AB23" s="9"/>
      <c r="AC23" s="8"/>
      <c r="AD23" s="74"/>
      <c r="AE23" s="75"/>
      <c r="AF23" s="11"/>
      <c r="AG23" s="12"/>
      <c r="AH23" s="12">
        <f t="shared" si="0"/>
        <v>0</v>
      </c>
      <c r="AI23" s="15">
        <f t="shared" si="1"/>
        <v>0</v>
      </c>
      <c r="AJ23" s="36">
        <f t="shared" si="2"/>
        <v>0</v>
      </c>
      <c r="AK23" s="36">
        <f t="shared" si="4"/>
        <v>0</v>
      </c>
      <c r="AL23" s="7">
        <f t="shared" si="5"/>
        <v>500</v>
      </c>
    </row>
    <row r="24" spans="1:43" x14ac:dyDescent="0.2">
      <c r="A24" s="28">
        <v>16</v>
      </c>
      <c r="B24" s="32"/>
      <c r="C24" s="22"/>
      <c r="D24" s="23"/>
      <c r="E24" s="21"/>
      <c r="F24" s="21"/>
      <c r="G24" s="21"/>
      <c r="H24" s="16">
        <v>500</v>
      </c>
      <c r="I24" s="14"/>
      <c r="J24" s="78"/>
      <c r="K24" s="24"/>
      <c r="L24" s="11"/>
      <c r="M24" s="25"/>
      <c r="N24" s="78">
        <f t="shared" si="3"/>
        <v>0</v>
      </c>
      <c r="O24" s="74"/>
      <c r="P24" s="75"/>
      <c r="Q24" s="11"/>
      <c r="R24" s="74"/>
      <c r="S24" s="75"/>
      <c r="T24" s="9"/>
      <c r="U24" s="8"/>
      <c r="V24" s="74"/>
      <c r="W24" s="75"/>
      <c r="X24" s="24"/>
      <c r="Y24" s="11"/>
      <c r="Z24" s="74"/>
      <c r="AA24" s="75"/>
      <c r="AB24" s="9"/>
      <c r="AC24" s="8"/>
      <c r="AD24" s="74"/>
      <c r="AE24" s="75"/>
      <c r="AF24" s="11"/>
      <c r="AG24" s="12"/>
      <c r="AH24" s="12">
        <f t="shared" si="0"/>
        <v>0</v>
      </c>
      <c r="AI24" s="15">
        <f t="shared" si="1"/>
        <v>0</v>
      </c>
      <c r="AJ24" s="36">
        <f t="shared" si="2"/>
        <v>0</v>
      </c>
      <c r="AK24" s="36">
        <f t="shared" si="4"/>
        <v>0</v>
      </c>
      <c r="AL24" s="7">
        <f t="shared" si="5"/>
        <v>500</v>
      </c>
    </row>
    <row r="25" spans="1:43" x14ac:dyDescent="0.2">
      <c r="A25" s="28">
        <v>17</v>
      </c>
      <c r="B25" s="32"/>
      <c r="C25" s="22"/>
      <c r="D25" s="23"/>
      <c r="E25" s="21"/>
      <c r="F25" s="21"/>
      <c r="G25" s="21"/>
      <c r="H25" s="16">
        <v>500</v>
      </c>
      <c r="I25" s="14"/>
      <c r="J25" s="78"/>
      <c r="K25" s="24"/>
      <c r="L25" s="11"/>
      <c r="M25" s="25"/>
      <c r="N25" s="78">
        <f t="shared" si="3"/>
        <v>0</v>
      </c>
      <c r="O25" s="74"/>
      <c r="P25" s="75"/>
      <c r="Q25" s="11"/>
      <c r="R25" s="74"/>
      <c r="S25" s="75"/>
      <c r="T25" s="9"/>
      <c r="U25" s="8"/>
      <c r="V25" s="74"/>
      <c r="W25" s="75"/>
      <c r="X25" s="24"/>
      <c r="Y25" s="11"/>
      <c r="Z25" s="74"/>
      <c r="AA25" s="75"/>
      <c r="AB25" s="9"/>
      <c r="AC25" s="8"/>
      <c r="AD25" s="74"/>
      <c r="AE25" s="75"/>
      <c r="AF25" s="11"/>
      <c r="AG25" s="12"/>
      <c r="AH25" s="12">
        <f t="shared" si="0"/>
        <v>0</v>
      </c>
      <c r="AI25" s="15">
        <f t="shared" si="1"/>
        <v>0</v>
      </c>
      <c r="AJ25" s="36">
        <f t="shared" si="2"/>
        <v>0</v>
      </c>
      <c r="AK25" s="36">
        <f t="shared" si="4"/>
        <v>0</v>
      </c>
      <c r="AL25" s="7">
        <f t="shared" si="5"/>
        <v>500</v>
      </c>
    </row>
    <row r="26" spans="1:43" x14ac:dyDescent="0.2">
      <c r="A26" s="28">
        <v>18</v>
      </c>
      <c r="B26" s="32"/>
      <c r="C26" s="22"/>
      <c r="D26" s="23"/>
      <c r="E26" s="21"/>
      <c r="F26" s="21"/>
      <c r="G26" s="21"/>
      <c r="H26" s="16">
        <v>500</v>
      </c>
      <c r="I26" s="14"/>
      <c r="J26" s="78"/>
      <c r="K26" s="24"/>
      <c r="L26" s="11"/>
      <c r="M26" s="25"/>
      <c r="N26" s="78">
        <f t="shared" si="3"/>
        <v>0</v>
      </c>
      <c r="O26" s="74"/>
      <c r="P26" s="75"/>
      <c r="Q26" s="11"/>
      <c r="R26" s="74"/>
      <c r="S26" s="75"/>
      <c r="T26" s="9"/>
      <c r="U26" s="8"/>
      <c r="V26" s="74"/>
      <c r="W26" s="75"/>
      <c r="X26" s="24"/>
      <c r="Y26" s="11"/>
      <c r="Z26" s="74"/>
      <c r="AA26" s="75"/>
      <c r="AB26" s="9"/>
      <c r="AC26" s="8"/>
      <c r="AD26" s="74"/>
      <c r="AE26" s="75"/>
      <c r="AF26" s="11"/>
      <c r="AG26" s="12"/>
      <c r="AH26" s="12">
        <f t="shared" si="0"/>
        <v>0</v>
      </c>
      <c r="AI26" s="15">
        <f t="shared" si="1"/>
        <v>0</v>
      </c>
      <c r="AJ26" s="36">
        <f t="shared" si="2"/>
        <v>0</v>
      </c>
      <c r="AK26" s="36">
        <f t="shared" si="4"/>
        <v>0</v>
      </c>
      <c r="AL26" s="7">
        <f t="shared" si="5"/>
        <v>500</v>
      </c>
    </row>
    <row r="27" spans="1:43" x14ac:dyDescent="0.2">
      <c r="A27" s="28">
        <v>19</v>
      </c>
      <c r="B27" s="32"/>
      <c r="C27" s="22"/>
      <c r="D27" s="23"/>
      <c r="E27" s="21"/>
      <c r="F27" s="21"/>
      <c r="G27" s="21"/>
      <c r="H27" s="16">
        <v>500</v>
      </c>
      <c r="I27" s="14"/>
      <c r="J27" s="78"/>
      <c r="K27" s="24"/>
      <c r="L27" s="11"/>
      <c r="M27" s="25"/>
      <c r="N27" s="78">
        <f t="shared" si="3"/>
        <v>0</v>
      </c>
      <c r="O27" s="74"/>
      <c r="P27" s="75"/>
      <c r="Q27" s="11"/>
      <c r="R27" s="74"/>
      <c r="S27" s="75"/>
      <c r="T27" s="9"/>
      <c r="U27" s="8"/>
      <c r="V27" s="74"/>
      <c r="W27" s="75"/>
      <c r="X27" s="24"/>
      <c r="Y27" s="11"/>
      <c r="Z27" s="74"/>
      <c r="AA27" s="75"/>
      <c r="AB27" s="9"/>
      <c r="AC27" s="8"/>
      <c r="AD27" s="74"/>
      <c r="AE27" s="75"/>
      <c r="AF27" s="11"/>
      <c r="AG27" s="12"/>
      <c r="AH27" s="12">
        <f t="shared" si="0"/>
        <v>0</v>
      </c>
      <c r="AI27" s="15">
        <f t="shared" si="1"/>
        <v>0</v>
      </c>
      <c r="AJ27" s="36">
        <f t="shared" si="2"/>
        <v>0</v>
      </c>
      <c r="AK27" s="36">
        <f t="shared" si="4"/>
        <v>0</v>
      </c>
      <c r="AL27" s="7">
        <f t="shared" si="5"/>
        <v>500</v>
      </c>
    </row>
    <row r="28" spans="1:43" x14ac:dyDescent="0.2">
      <c r="A28" s="28">
        <v>20</v>
      </c>
      <c r="B28" s="32"/>
      <c r="C28" s="22"/>
      <c r="D28" s="23"/>
      <c r="E28" s="21"/>
      <c r="F28" s="21"/>
      <c r="G28" s="21"/>
      <c r="H28" s="16">
        <v>500</v>
      </c>
      <c r="I28" s="14"/>
      <c r="J28" s="78"/>
      <c r="K28" s="24"/>
      <c r="L28" s="11"/>
      <c r="M28" s="25"/>
      <c r="N28" s="78">
        <f t="shared" si="3"/>
        <v>0</v>
      </c>
      <c r="O28" s="74"/>
      <c r="P28" s="75"/>
      <c r="Q28" s="11"/>
      <c r="R28" s="74"/>
      <c r="S28" s="75"/>
      <c r="T28" s="9"/>
      <c r="U28" s="8"/>
      <c r="V28" s="74"/>
      <c r="W28" s="75"/>
      <c r="X28" s="24"/>
      <c r="Y28" s="11"/>
      <c r="Z28" s="74"/>
      <c r="AA28" s="75"/>
      <c r="AB28" s="9"/>
      <c r="AC28" s="8"/>
      <c r="AD28" s="74"/>
      <c r="AE28" s="75"/>
      <c r="AF28" s="11"/>
      <c r="AG28" s="12"/>
      <c r="AH28" s="12">
        <f t="shared" si="0"/>
        <v>0</v>
      </c>
      <c r="AI28" s="15">
        <f t="shared" si="1"/>
        <v>0</v>
      </c>
      <c r="AJ28" s="36">
        <f t="shared" si="2"/>
        <v>0</v>
      </c>
      <c r="AK28" s="36">
        <f t="shared" si="4"/>
        <v>0</v>
      </c>
      <c r="AL28" s="7">
        <f t="shared" si="5"/>
        <v>500</v>
      </c>
    </row>
    <row r="29" spans="1:43" x14ac:dyDescent="0.2">
      <c r="A29" s="28">
        <v>21</v>
      </c>
      <c r="B29" s="32"/>
      <c r="C29" s="22"/>
      <c r="D29" s="23"/>
      <c r="E29" s="21"/>
      <c r="F29" s="21"/>
      <c r="G29" s="21"/>
      <c r="H29" s="16">
        <v>500</v>
      </c>
      <c r="I29" s="14"/>
      <c r="J29" s="78"/>
      <c r="K29" s="24"/>
      <c r="L29" s="11"/>
      <c r="M29" s="25"/>
      <c r="N29" s="78">
        <f t="shared" si="3"/>
        <v>0</v>
      </c>
      <c r="O29" s="74"/>
      <c r="P29" s="75"/>
      <c r="Q29" s="11"/>
      <c r="R29" s="74"/>
      <c r="S29" s="75"/>
      <c r="T29" s="9"/>
      <c r="U29" s="8"/>
      <c r="V29" s="74"/>
      <c r="W29" s="75"/>
      <c r="X29" s="24"/>
      <c r="Y29" s="11"/>
      <c r="Z29" s="74"/>
      <c r="AA29" s="75"/>
      <c r="AB29" s="9"/>
      <c r="AC29" s="8"/>
      <c r="AD29" s="74"/>
      <c r="AE29" s="75"/>
      <c r="AF29" s="11"/>
      <c r="AG29" s="12"/>
      <c r="AH29" s="12">
        <f t="shared" si="0"/>
        <v>0</v>
      </c>
      <c r="AI29" s="15">
        <f t="shared" si="1"/>
        <v>0</v>
      </c>
      <c r="AJ29" s="36">
        <f t="shared" si="2"/>
        <v>0</v>
      </c>
      <c r="AK29" s="36">
        <f t="shared" si="4"/>
        <v>0</v>
      </c>
      <c r="AL29" s="7">
        <f t="shared" si="5"/>
        <v>500</v>
      </c>
    </row>
    <row r="30" spans="1:43" x14ac:dyDescent="0.2">
      <c r="A30" s="28">
        <v>22</v>
      </c>
      <c r="B30" s="32"/>
      <c r="C30" s="22"/>
      <c r="D30" s="23"/>
      <c r="E30" s="21"/>
      <c r="F30" s="21"/>
      <c r="G30" s="21"/>
      <c r="H30" s="16">
        <v>500</v>
      </c>
      <c r="I30" s="14"/>
      <c r="J30" s="78"/>
      <c r="K30" s="24"/>
      <c r="L30" s="11"/>
      <c r="M30" s="25"/>
      <c r="N30" s="78">
        <f t="shared" si="3"/>
        <v>0</v>
      </c>
      <c r="O30" s="74"/>
      <c r="P30" s="75"/>
      <c r="Q30" s="11"/>
      <c r="R30" s="74"/>
      <c r="S30" s="75"/>
      <c r="T30" s="9"/>
      <c r="U30" s="8"/>
      <c r="V30" s="74"/>
      <c r="W30" s="75"/>
      <c r="X30" s="24"/>
      <c r="Y30" s="11"/>
      <c r="Z30" s="74"/>
      <c r="AA30" s="75"/>
      <c r="AB30" s="9"/>
      <c r="AC30" s="8"/>
      <c r="AD30" s="74"/>
      <c r="AE30" s="75"/>
      <c r="AF30" s="11"/>
      <c r="AG30" s="12"/>
      <c r="AH30" s="12">
        <f t="shared" si="0"/>
        <v>0</v>
      </c>
      <c r="AI30" s="15">
        <f t="shared" si="1"/>
        <v>0</v>
      </c>
      <c r="AJ30" s="36">
        <f t="shared" si="2"/>
        <v>0</v>
      </c>
      <c r="AK30" s="36">
        <f t="shared" si="4"/>
        <v>0</v>
      </c>
      <c r="AL30" s="7">
        <f t="shared" si="5"/>
        <v>500</v>
      </c>
    </row>
    <row r="31" spans="1:43" x14ac:dyDescent="0.2">
      <c r="A31" s="28">
        <v>23</v>
      </c>
      <c r="B31" s="32"/>
      <c r="C31" s="22"/>
      <c r="D31" s="23"/>
      <c r="E31" s="21"/>
      <c r="F31" s="21"/>
      <c r="G31" s="21"/>
      <c r="H31" s="16">
        <v>500</v>
      </c>
      <c r="I31" s="14"/>
      <c r="J31" s="78"/>
      <c r="K31" s="24"/>
      <c r="L31" s="11"/>
      <c r="M31" s="25"/>
      <c r="N31" s="78">
        <f t="shared" si="3"/>
        <v>0</v>
      </c>
      <c r="O31" s="74"/>
      <c r="P31" s="75"/>
      <c r="Q31" s="11"/>
      <c r="R31" s="74"/>
      <c r="S31" s="75"/>
      <c r="T31" s="9"/>
      <c r="U31" s="8"/>
      <c r="V31" s="74"/>
      <c r="W31" s="75"/>
      <c r="X31" s="24"/>
      <c r="Y31" s="11"/>
      <c r="Z31" s="74"/>
      <c r="AA31" s="75"/>
      <c r="AB31" s="9"/>
      <c r="AC31" s="8"/>
      <c r="AD31" s="74"/>
      <c r="AE31" s="75"/>
      <c r="AF31" s="11"/>
      <c r="AG31" s="12"/>
      <c r="AH31" s="12">
        <f t="shared" si="0"/>
        <v>0</v>
      </c>
      <c r="AI31" s="15">
        <f t="shared" si="1"/>
        <v>0</v>
      </c>
      <c r="AJ31" s="36">
        <f t="shared" si="2"/>
        <v>0</v>
      </c>
      <c r="AK31" s="36">
        <f t="shared" si="4"/>
        <v>0</v>
      </c>
      <c r="AL31" s="7">
        <f t="shared" si="5"/>
        <v>500</v>
      </c>
    </row>
    <row r="32" spans="1:43" x14ac:dyDescent="0.2">
      <c r="A32" s="28">
        <v>24</v>
      </c>
      <c r="B32" s="32"/>
      <c r="C32" s="22"/>
      <c r="D32" s="23"/>
      <c r="E32" s="21"/>
      <c r="F32" s="21"/>
      <c r="G32" s="21"/>
      <c r="H32" s="16">
        <v>500</v>
      </c>
      <c r="I32" s="14"/>
      <c r="J32" s="78"/>
      <c r="K32" s="24"/>
      <c r="L32" s="11"/>
      <c r="M32" s="25"/>
      <c r="N32" s="78">
        <f t="shared" si="3"/>
        <v>0</v>
      </c>
      <c r="O32" s="74"/>
      <c r="P32" s="75"/>
      <c r="Q32" s="11"/>
      <c r="R32" s="74"/>
      <c r="S32" s="75"/>
      <c r="T32" s="9"/>
      <c r="U32" s="8"/>
      <c r="V32" s="74"/>
      <c r="W32" s="75"/>
      <c r="X32" s="24"/>
      <c r="Y32" s="11"/>
      <c r="Z32" s="74"/>
      <c r="AA32" s="75"/>
      <c r="AB32" s="9"/>
      <c r="AC32" s="8"/>
      <c r="AD32" s="74"/>
      <c r="AE32" s="75"/>
      <c r="AF32" s="11"/>
      <c r="AG32" s="12"/>
      <c r="AH32" s="12">
        <f t="shared" si="0"/>
        <v>0</v>
      </c>
      <c r="AI32" s="15">
        <f t="shared" si="1"/>
        <v>0</v>
      </c>
      <c r="AJ32" s="36">
        <f t="shared" si="2"/>
        <v>0</v>
      </c>
      <c r="AK32" s="36">
        <f t="shared" si="4"/>
        <v>0</v>
      </c>
      <c r="AL32" s="7">
        <f t="shared" si="5"/>
        <v>500</v>
      </c>
    </row>
    <row r="33" spans="1:48" x14ac:dyDescent="0.2">
      <c r="A33" s="28">
        <v>25</v>
      </c>
      <c r="B33" s="32"/>
      <c r="C33" s="22"/>
      <c r="D33" s="23"/>
      <c r="E33" s="21"/>
      <c r="F33" s="21"/>
      <c r="G33" s="21"/>
      <c r="H33" s="16">
        <v>500</v>
      </c>
      <c r="I33" s="14"/>
      <c r="J33" s="78"/>
      <c r="K33" s="24"/>
      <c r="L33" s="11"/>
      <c r="M33" s="25"/>
      <c r="N33" s="78">
        <f t="shared" si="3"/>
        <v>0</v>
      </c>
      <c r="O33" s="74"/>
      <c r="P33" s="75"/>
      <c r="Q33" s="11"/>
      <c r="R33" s="74"/>
      <c r="S33" s="75"/>
      <c r="T33" s="9"/>
      <c r="U33" s="8"/>
      <c r="V33" s="74"/>
      <c r="W33" s="75"/>
      <c r="X33" s="24"/>
      <c r="Y33" s="11"/>
      <c r="Z33" s="74"/>
      <c r="AA33" s="75"/>
      <c r="AB33" s="9"/>
      <c r="AC33" s="8"/>
      <c r="AD33" s="74"/>
      <c r="AE33" s="75"/>
      <c r="AF33" s="11"/>
      <c r="AG33" s="12"/>
      <c r="AH33" s="12">
        <f t="shared" si="0"/>
        <v>0</v>
      </c>
      <c r="AI33" s="15">
        <f t="shared" si="1"/>
        <v>0</v>
      </c>
      <c r="AJ33" s="36">
        <f t="shared" si="2"/>
        <v>0</v>
      </c>
      <c r="AK33" s="36">
        <f t="shared" si="4"/>
        <v>0</v>
      </c>
      <c r="AL33" s="7">
        <f t="shared" si="5"/>
        <v>500</v>
      </c>
    </row>
    <row r="34" spans="1:48" x14ac:dyDescent="0.2">
      <c r="A34" s="28">
        <v>26</v>
      </c>
      <c r="B34" s="32"/>
      <c r="C34" s="22"/>
      <c r="D34" s="23"/>
      <c r="E34" s="21"/>
      <c r="F34" s="21"/>
      <c r="G34" s="21"/>
      <c r="H34" s="16">
        <v>500</v>
      </c>
      <c r="I34" s="14"/>
      <c r="J34" s="78"/>
      <c r="K34" s="24"/>
      <c r="L34" s="11"/>
      <c r="M34" s="25"/>
      <c r="N34" s="78">
        <f t="shared" si="3"/>
        <v>0</v>
      </c>
      <c r="O34" s="74"/>
      <c r="P34" s="75"/>
      <c r="Q34" s="11"/>
      <c r="R34" s="74"/>
      <c r="S34" s="75"/>
      <c r="T34" s="9"/>
      <c r="U34" s="8"/>
      <c r="V34" s="74"/>
      <c r="W34" s="75"/>
      <c r="X34" s="24"/>
      <c r="Y34" s="11"/>
      <c r="Z34" s="74"/>
      <c r="AA34" s="75"/>
      <c r="AB34" s="9"/>
      <c r="AC34" s="8"/>
      <c r="AD34" s="74"/>
      <c r="AE34" s="75"/>
      <c r="AF34" s="11"/>
      <c r="AG34" s="12"/>
      <c r="AH34" s="12">
        <f t="shared" si="0"/>
        <v>0</v>
      </c>
      <c r="AI34" s="15">
        <f t="shared" si="1"/>
        <v>0</v>
      </c>
      <c r="AJ34" s="36">
        <f t="shared" si="2"/>
        <v>0</v>
      </c>
      <c r="AK34" s="36">
        <f t="shared" si="4"/>
        <v>0</v>
      </c>
      <c r="AL34" s="7">
        <f t="shared" si="5"/>
        <v>500</v>
      </c>
    </row>
    <row r="35" spans="1:48" x14ac:dyDescent="0.2">
      <c r="A35" s="28">
        <v>27</v>
      </c>
      <c r="B35" s="32"/>
      <c r="C35" s="22"/>
      <c r="D35" s="23"/>
      <c r="E35" s="21"/>
      <c r="F35" s="21"/>
      <c r="G35" s="21"/>
      <c r="H35" s="16">
        <v>500</v>
      </c>
      <c r="I35" s="14"/>
      <c r="J35" s="78"/>
      <c r="K35" s="24"/>
      <c r="L35" s="11"/>
      <c r="M35" s="25"/>
      <c r="N35" s="78">
        <f t="shared" ref="N35:N42" si="6">IF(HOUR(M35-AG35)*60+MINUTE(M35-AG35)&lt;=10,0,(HOUR(M35-AG35)*60+MINUTE(M35-AG35))-10)</f>
        <v>0</v>
      </c>
      <c r="O35" s="74"/>
      <c r="P35" s="75"/>
      <c r="Q35" s="11"/>
      <c r="R35" s="74"/>
      <c r="S35" s="75"/>
      <c r="T35" s="9"/>
      <c r="U35" s="8"/>
      <c r="V35" s="74"/>
      <c r="W35" s="75"/>
      <c r="X35" s="24"/>
      <c r="Y35" s="11"/>
      <c r="Z35" s="74"/>
      <c r="AA35" s="75"/>
      <c r="AB35" s="9"/>
      <c r="AC35" s="8"/>
      <c r="AD35" s="74"/>
      <c r="AE35" s="75"/>
      <c r="AF35" s="11"/>
      <c r="AG35" s="12"/>
      <c r="AH35" s="12">
        <f t="shared" ref="AH35:AH42" si="7">TIME(,O35+R35+V35+Z35+AD35,P35+S35+W35+AA35+AE35)</f>
        <v>0</v>
      </c>
      <c r="AI35" s="15">
        <f t="shared" ref="AI35:AI42" si="8">AG35-I35-AH35</f>
        <v>0</v>
      </c>
      <c r="AJ35" s="36">
        <f t="shared" ref="AJ35:AJ42" si="9">((((HOUR(AI35))*3600)+((MINUTE(AI35))*60)+(SECOND(AI35)))*2)/60</f>
        <v>0</v>
      </c>
      <c r="AK35" s="36">
        <f t="shared" ref="AK35:AK42" si="10">K35+L35+Q35+T35+U35+X35+Y35+AB35+AC35+AF35+AJ35+J35+N35</f>
        <v>0</v>
      </c>
      <c r="AL35" s="7">
        <f t="shared" ref="AL35:AL42" si="11">H35-AK35</f>
        <v>500</v>
      </c>
    </row>
    <row r="36" spans="1:48" x14ac:dyDescent="0.2">
      <c r="A36" s="28">
        <v>28</v>
      </c>
      <c r="B36" s="32"/>
      <c r="C36" s="22"/>
      <c r="D36" s="23"/>
      <c r="E36" s="21"/>
      <c r="F36" s="21"/>
      <c r="G36" s="21"/>
      <c r="H36" s="16">
        <v>500</v>
      </c>
      <c r="I36" s="14"/>
      <c r="J36" s="78"/>
      <c r="K36" s="24"/>
      <c r="L36" s="11"/>
      <c r="M36" s="25"/>
      <c r="N36" s="78">
        <f t="shared" si="6"/>
        <v>0</v>
      </c>
      <c r="O36" s="74"/>
      <c r="P36" s="75"/>
      <c r="Q36" s="11"/>
      <c r="R36" s="74"/>
      <c r="S36" s="75"/>
      <c r="T36" s="9"/>
      <c r="U36" s="8"/>
      <c r="V36" s="74"/>
      <c r="W36" s="75"/>
      <c r="X36" s="24"/>
      <c r="Y36" s="11"/>
      <c r="Z36" s="74"/>
      <c r="AA36" s="75"/>
      <c r="AB36" s="9"/>
      <c r="AC36" s="8"/>
      <c r="AD36" s="74"/>
      <c r="AE36" s="75"/>
      <c r="AF36" s="11"/>
      <c r="AG36" s="12"/>
      <c r="AH36" s="12">
        <f t="shared" si="7"/>
        <v>0</v>
      </c>
      <c r="AI36" s="15">
        <f t="shared" si="8"/>
        <v>0</v>
      </c>
      <c r="AJ36" s="36">
        <f t="shared" si="9"/>
        <v>0</v>
      </c>
      <c r="AK36" s="36">
        <f t="shared" si="10"/>
        <v>0</v>
      </c>
      <c r="AL36" s="7">
        <f t="shared" si="11"/>
        <v>500</v>
      </c>
    </row>
    <row r="37" spans="1:48" x14ac:dyDescent="0.2">
      <c r="A37" s="28">
        <v>29</v>
      </c>
      <c r="B37" s="32"/>
      <c r="C37" s="22"/>
      <c r="D37" s="23"/>
      <c r="E37" s="21"/>
      <c r="F37" s="21"/>
      <c r="G37" s="21"/>
      <c r="H37" s="16">
        <v>500</v>
      </c>
      <c r="I37" s="14"/>
      <c r="J37" s="78"/>
      <c r="K37" s="24"/>
      <c r="L37" s="11"/>
      <c r="M37" s="25"/>
      <c r="N37" s="78">
        <f t="shared" si="6"/>
        <v>0</v>
      </c>
      <c r="O37" s="74"/>
      <c r="P37" s="75"/>
      <c r="Q37" s="11"/>
      <c r="R37" s="74"/>
      <c r="S37" s="75"/>
      <c r="T37" s="9"/>
      <c r="U37" s="8"/>
      <c r="V37" s="74"/>
      <c r="W37" s="75"/>
      <c r="X37" s="24"/>
      <c r="Y37" s="11"/>
      <c r="Z37" s="74"/>
      <c r="AA37" s="75"/>
      <c r="AB37" s="9"/>
      <c r="AC37" s="8"/>
      <c r="AD37" s="74"/>
      <c r="AE37" s="75"/>
      <c r="AF37" s="11"/>
      <c r="AG37" s="12"/>
      <c r="AH37" s="12">
        <f t="shared" si="7"/>
        <v>0</v>
      </c>
      <c r="AI37" s="15">
        <f t="shared" si="8"/>
        <v>0</v>
      </c>
      <c r="AJ37" s="36">
        <f t="shared" si="9"/>
        <v>0</v>
      </c>
      <c r="AK37" s="36">
        <f t="shared" si="10"/>
        <v>0</v>
      </c>
      <c r="AL37" s="7">
        <f t="shared" si="11"/>
        <v>500</v>
      </c>
    </row>
    <row r="38" spans="1:48" x14ac:dyDescent="0.2">
      <c r="A38" s="28">
        <v>30</v>
      </c>
      <c r="B38" s="32"/>
      <c r="C38" s="22"/>
      <c r="D38" s="23"/>
      <c r="E38" s="21"/>
      <c r="F38" s="21"/>
      <c r="G38" s="21"/>
      <c r="H38" s="16">
        <v>500</v>
      </c>
      <c r="I38" s="14"/>
      <c r="J38" s="78"/>
      <c r="K38" s="24"/>
      <c r="L38" s="11"/>
      <c r="M38" s="25"/>
      <c r="N38" s="78">
        <f t="shared" si="6"/>
        <v>0</v>
      </c>
      <c r="O38" s="74"/>
      <c r="P38" s="75"/>
      <c r="Q38" s="11"/>
      <c r="R38" s="74"/>
      <c r="S38" s="75"/>
      <c r="T38" s="9"/>
      <c r="U38" s="8"/>
      <c r="V38" s="74"/>
      <c r="W38" s="75"/>
      <c r="X38" s="24"/>
      <c r="Y38" s="11"/>
      <c r="Z38" s="74"/>
      <c r="AA38" s="75"/>
      <c r="AB38" s="9"/>
      <c r="AC38" s="8"/>
      <c r="AD38" s="74"/>
      <c r="AE38" s="75"/>
      <c r="AF38" s="11"/>
      <c r="AG38" s="12"/>
      <c r="AH38" s="12">
        <f t="shared" si="7"/>
        <v>0</v>
      </c>
      <c r="AI38" s="15">
        <f t="shared" si="8"/>
        <v>0</v>
      </c>
      <c r="AJ38" s="36">
        <f t="shared" si="9"/>
        <v>0</v>
      </c>
      <c r="AK38" s="36">
        <f t="shared" si="10"/>
        <v>0</v>
      </c>
      <c r="AL38" s="7">
        <f t="shared" si="11"/>
        <v>500</v>
      </c>
    </row>
    <row r="39" spans="1:48" x14ac:dyDescent="0.2">
      <c r="A39" s="28">
        <v>31</v>
      </c>
      <c r="B39" s="32"/>
      <c r="C39" s="22"/>
      <c r="D39" s="23"/>
      <c r="E39" s="21"/>
      <c r="F39" s="21"/>
      <c r="G39" s="21"/>
      <c r="H39" s="16">
        <v>500</v>
      </c>
      <c r="I39" s="14"/>
      <c r="J39" s="78"/>
      <c r="K39" s="24"/>
      <c r="L39" s="11"/>
      <c r="M39" s="25"/>
      <c r="N39" s="78">
        <f t="shared" si="6"/>
        <v>0</v>
      </c>
      <c r="O39" s="74"/>
      <c r="P39" s="75"/>
      <c r="Q39" s="11"/>
      <c r="R39" s="74"/>
      <c r="S39" s="75"/>
      <c r="T39" s="9"/>
      <c r="U39" s="8"/>
      <c r="V39" s="74"/>
      <c r="W39" s="75"/>
      <c r="X39" s="24"/>
      <c r="Y39" s="11"/>
      <c r="Z39" s="74"/>
      <c r="AA39" s="75"/>
      <c r="AB39" s="9"/>
      <c r="AC39" s="8"/>
      <c r="AD39" s="74"/>
      <c r="AE39" s="75"/>
      <c r="AF39" s="11"/>
      <c r="AG39" s="12"/>
      <c r="AH39" s="12">
        <f t="shared" si="7"/>
        <v>0</v>
      </c>
      <c r="AI39" s="15">
        <f t="shared" si="8"/>
        <v>0</v>
      </c>
      <c r="AJ39" s="36">
        <f t="shared" si="9"/>
        <v>0</v>
      </c>
      <c r="AK39" s="36">
        <f t="shared" si="10"/>
        <v>0</v>
      </c>
      <c r="AL39" s="7">
        <f t="shared" si="11"/>
        <v>500</v>
      </c>
    </row>
    <row r="40" spans="1:48" x14ac:dyDescent="0.2">
      <c r="A40" s="28">
        <v>32</v>
      </c>
      <c r="B40" s="32"/>
      <c r="C40" s="22"/>
      <c r="D40" s="23"/>
      <c r="E40" s="21"/>
      <c r="F40" s="21"/>
      <c r="G40" s="21"/>
      <c r="H40" s="16">
        <v>500</v>
      </c>
      <c r="I40" s="14"/>
      <c r="J40" s="78"/>
      <c r="K40" s="24"/>
      <c r="L40" s="11"/>
      <c r="M40" s="25"/>
      <c r="N40" s="78">
        <f t="shared" si="6"/>
        <v>0</v>
      </c>
      <c r="O40" s="74"/>
      <c r="P40" s="75"/>
      <c r="Q40" s="11"/>
      <c r="R40" s="74"/>
      <c r="S40" s="75"/>
      <c r="T40" s="9"/>
      <c r="U40" s="8"/>
      <c r="V40" s="74"/>
      <c r="W40" s="75"/>
      <c r="X40" s="24"/>
      <c r="Y40" s="11"/>
      <c r="Z40" s="74"/>
      <c r="AA40" s="75"/>
      <c r="AB40" s="9"/>
      <c r="AC40" s="8"/>
      <c r="AD40" s="74"/>
      <c r="AE40" s="75"/>
      <c r="AF40" s="11"/>
      <c r="AG40" s="12"/>
      <c r="AH40" s="12">
        <f t="shared" si="7"/>
        <v>0</v>
      </c>
      <c r="AI40" s="15">
        <f t="shared" si="8"/>
        <v>0</v>
      </c>
      <c r="AJ40" s="36">
        <f t="shared" si="9"/>
        <v>0</v>
      </c>
      <c r="AK40" s="36">
        <f t="shared" si="10"/>
        <v>0</v>
      </c>
      <c r="AL40" s="7">
        <f t="shared" si="11"/>
        <v>500</v>
      </c>
    </row>
    <row r="41" spans="1:48" x14ac:dyDescent="0.2">
      <c r="A41" s="28">
        <v>33</v>
      </c>
      <c r="B41" s="32"/>
      <c r="C41" s="22"/>
      <c r="D41" s="23"/>
      <c r="E41" s="21"/>
      <c r="F41" s="21"/>
      <c r="G41" s="21"/>
      <c r="H41" s="16">
        <v>500</v>
      </c>
      <c r="I41" s="14"/>
      <c r="J41" s="78"/>
      <c r="K41" s="24"/>
      <c r="L41" s="11"/>
      <c r="M41" s="25"/>
      <c r="N41" s="78">
        <f t="shared" si="6"/>
        <v>0</v>
      </c>
      <c r="O41" s="74"/>
      <c r="P41" s="75"/>
      <c r="Q41" s="11"/>
      <c r="R41" s="74"/>
      <c r="S41" s="75"/>
      <c r="T41" s="9"/>
      <c r="U41" s="8"/>
      <c r="V41" s="74"/>
      <c r="W41" s="75"/>
      <c r="X41" s="24"/>
      <c r="Y41" s="11"/>
      <c r="Z41" s="74"/>
      <c r="AA41" s="75"/>
      <c r="AB41" s="9"/>
      <c r="AC41" s="8"/>
      <c r="AD41" s="74"/>
      <c r="AE41" s="75"/>
      <c r="AF41" s="11"/>
      <c r="AG41" s="12"/>
      <c r="AH41" s="12">
        <f t="shared" si="7"/>
        <v>0</v>
      </c>
      <c r="AI41" s="15">
        <f t="shared" si="8"/>
        <v>0</v>
      </c>
      <c r="AJ41" s="36">
        <f t="shared" si="9"/>
        <v>0</v>
      </c>
      <c r="AK41" s="36">
        <f t="shared" si="10"/>
        <v>0</v>
      </c>
      <c r="AL41" s="7">
        <f t="shared" si="11"/>
        <v>500</v>
      </c>
    </row>
    <row r="42" spans="1:48" x14ac:dyDescent="0.2">
      <c r="A42" s="28">
        <v>34</v>
      </c>
      <c r="B42" s="32"/>
      <c r="C42" s="22"/>
      <c r="D42" s="23"/>
      <c r="E42" s="21"/>
      <c r="F42" s="21"/>
      <c r="G42" s="21"/>
      <c r="H42" s="16">
        <v>500</v>
      </c>
      <c r="I42" s="14"/>
      <c r="J42" s="78"/>
      <c r="K42" s="24"/>
      <c r="L42" s="11"/>
      <c r="M42" s="25"/>
      <c r="N42" s="78">
        <f t="shared" si="6"/>
        <v>0</v>
      </c>
      <c r="O42" s="74"/>
      <c r="P42" s="75"/>
      <c r="Q42" s="11"/>
      <c r="R42" s="74"/>
      <c r="S42" s="75"/>
      <c r="T42" s="9"/>
      <c r="U42" s="8"/>
      <c r="V42" s="74"/>
      <c r="W42" s="75"/>
      <c r="X42" s="24"/>
      <c r="Y42" s="11"/>
      <c r="Z42" s="74"/>
      <c r="AA42" s="75"/>
      <c r="AB42" s="9"/>
      <c r="AC42" s="8"/>
      <c r="AD42" s="74"/>
      <c r="AE42" s="75"/>
      <c r="AF42" s="11"/>
      <c r="AG42" s="12"/>
      <c r="AH42" s="12">
        <f t="shared" si="7"/>
        <v>0</v>
      </c>
      <c r="AI42" s="15">
        <f t="shared" si="8"/>
        <v>0</v>
      </c>
      <c r="AJ42" s="36">
        <f t="shared" si="9"/>
        <v>0</v>
      </c>
      <c r="AK42" s="36">
        <f t="shared" si="10"/>
        <v>0</v>
      </c>
      <c r="AL42" s="7">
        <f t="shared" si="11"/>
        <v>500</v>
      </c>
    </row>
    <row r="43" spans="1:48" x14ac:dyDescent="0.2">
      <c r="J43" s="68"/>
      <c r="O43" s="68"/>
      <c r="P43" s="68"/>
      <c r="R43" s="68"/>
      <c r="S43" s="68"/>
      <c r="V43" s="68"/>
      <c r="W43" s="68"/>
      <c r="Z43" s="68"/>
      <c r="AA43" s="68"/>
      <c r="AD43" s="68"/>
      <c r="AE43" s="68"/>
    </row>
    <row r="44" spans="1:48" x14ac:dyDescent="0.2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70"/>
      <c r="O44" s="37"/>
      <c r="P44" s="37"/>
      <c r="Q44" s="68" t="str">
        <f>Osnovni_podatki!A11</f>
        <v>Predsednik obračunske komisije:</v>
      </c>
      <c r="R44" s="68"/>
      <c r="S44" s="68"/>
      <c r="T44" s="68"/>
      <c r="U44" s="37"/>
      <c r="V44" s="37"/>
      <c r="W44" s="68"/>
      <c r="X44" s="68"/>
      <c r="Y44" s="37"/>
      <c r="Z44" s="68"/>
      <c r="AA44" s="68"/>
      <c r="AB44" s="37"/>
      <c r="AC44" s="64"/>
      <c r="AD44" s="64"/>
      <c r="AE44" s="37"/>
      <c r="AF44" s="37"/>
      <c r="AG44" s="37"/>
      <c r="AH44" s="115"/>
      <c r="AI44" s="106"/>
      <c r="AJ44" s="57"/>
      <c r="AK44" s="112"/>
      <c r="AL44" s="115" t="str">
        <f>Osnovni_podatki!A12</f>
        <v>Vodja tekmovanja:</v>
      </c>
      <c r="AM44" s="37"/>
      <c r="AN44" s="37"/>
      <c r="AO44" s="37"/>
      <c r="AQ44" s="37"/>
      <c r="AR44" s="37"/>
      <c r="AS44" s="37"/>
      <c r="AT44" s="37"/>
      <c r="AU44" s="37"/>
      <c r="AV44" s="37"/>
    </row>
    <row r="45" spans="1:48" x14ac:dyDescent="0.2">
      <c r="A45" s="37">
        <f>Osnovni_podatki!B10</f>
        <v>0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70"/>
      <c r="O45" s="37"/>
      <c r="P45" s="37"/>
      <c r="Q45" s="68">
        <f>Osnovni_podatki!B11</f>
        <v>0</v>
      </c>
      <c r="R45" s="68"/>
      <c r="S45" s="68"/>
      <c r="T45" s="68"/>
      <c r="U45" s="37"/>
      <c r="V45" s="37"/>
      <c r="W45" s="68"/>
      <c r="X45" s="68"/>
      <c r="Y45" s="37"/>
      <c r="Z45" s="68"/>
      <c r="AA45" s="68"/>
      <c r="AB45" s="37"/>
      <c r="AC45" s="64"/>
      <c r="AD45" s="64"/>
      <c r="AE45" s="37"/>
      <c r="AF45" s="37"/>
      <c r="AG45" s="37"/>
      <c r="AH45" s="115"/>
      <c r="AI45" s="106"/>
      <c r="AJ45" s="57"/>
      <c r="AK45" s="112"/>
      <c r="AL45" s="115">
        <f>Osnovni_podatki!B12</f>
        <v>0</v>
      </c>
      <c r="AM45" s="37"/>
      <c r="AN45" s="37"/>
      <c r="AO45" s="37"/>
      <c r="AQ45" s="37"/>
      <c r="AR45" s="37"/>
      <c r="AS45" s="37"/>
      <c r="AT45" s="37"/>
      <c r="AU45" s="37"/>
      <c r="AV45" s="37"/>
    </row>
    <row r="46" spans="1:48" x14ac:dyDescent="0.2">
      <c r="J46" s="68"/>
      <c r="O46" s="68"/>
      <c r="P46" s="68"/>
      <c r="R46" s="68"/>
      <c r="S46" s="68"/>
      <c r="V46" s="68"/>
      <c r="W46" s="68"/>
      <c r="Z46" s="68"/>
      <c r="AA46" s="68"/>
      <c r="AD46" s="68"/>
      <c r="AE46" s="68"/>
    </row>
    <row r="47" spans="1:48" x14ac:dyDescent="0.2">
      <c r="J47" s="68"/>
      <c r="O47" s="68"/>
      <c r="P47" s="68"/>
      <c r="R47" s="68"/>
      <c r="S47" s="68"/>
      <c r="V47" s="68"/>
      <c r="W47" s="68"/>
      <c r="Z47" s="68"/>
      <c r="AA47" s="68"/>
      <c r="AD47" s="68"/>
      <c r="AE47" s="68"/>
    </row>
    <row r="48" spans="1:48" x14ac:dyDescent="0.2">
      <c r="J48" s="68"/>
      <c r="O48" s="68"/>
      <c r="P48" s="68"/>
      <c r="R48" s="68"/>
      <c r="S48" s="68"/>
      <c r="V48" s="68"/>
      <c r="W48" s="68"/>
      <c r="Z48" s="68"/>
      <c r="AA48" s="68"/>
      <c r="AD48" s="68"/>
      <c r="AE48" s="68"/>
    </row>
    <row r="49" spans="10:31" x14ac:dyDescent="0.2">
      <c r="J49" s="68"/>
      <c r="O49" s="68"/>
      <c r="P49" s="68"/>
      <c r="R49" s="68"/>
      <c r="S49" s="68"/>
      <c r="V49" s="68"/>
      <c r="W49" s="68"/>
      <c r="Z49" s="68"/>
      <c r="AA49" s="68"/>
      <c r="AD49" s="68"/>
      <c r="AE49" s="68"/>
    </row>
    <row r="50" spans="10:31" x14ac:dyDescent="0.2">
      <c r="J50" s="68"/>
      <c r="O50" s="68"/>
      <c r="P50" s="68"/>
      <c r="R50" s="68"/>
      <c r="S50" s="68"/>
      <c r="V50" s="68"/>
      <c r="W50" s="68"/>
      <c r="Z50" s="68"/>
      <c r="AA50" s="68"/>
      <c r="AD50" s="68"/>
      <c r="AE50" s="68"/>
    </row>
    <row r="51" spans="10:31" x14ac:dyDescent="0.2">
      <c r="J51" s="68"/>
      <c r="O51" s="68"/>
      <c r="P51" s="68"/>
      <c r="R51" s="68"/>
      <c r="S51" s="68"/>
      <c r="V51" s="68"/>
      <c r="W51" s="68"/>
      <c r="Z51" s="68"/>
      <c r="AA51" s="68"/>
      <c r="AD51" s="68"/>
      <c r="AE51" s="68"/>
    </row>
    <row r="52" spans="10:31" x14ac:dyDescent="0.2">
      <c r="J52" s="68"/>
      <c r="O52" s="68"/>
      <c r="P52" s="68"/>
      <c r="R52" s="68"/>
      <c r="S52" s="68"/>
      <c r="V52" s="68"/>
      <c r="W52" s="68"/>
      <c r="Z52" s="68"/>
      <c r="AA52" s="68"/>
      <c r="AD52" s="68"/>
      <c r="AE52" s="68"/>
    </row>
    <row r="53" spans="10:31" x14ac:dyDescent="0.2">
      <c r="J53" s="68"/>
      <c r="O53" s="68"/>
      <c r="P53" s="68"/>
      <c r="R53" s="68"/>
      <c r="S53" s="68"/>
      <c r="V53" s="68"/>
      <c r="W53" s="68"/>
      <c r="Z53" s="68"/>
      <c r="AA53" s="68"/>
      <c r="AD53" s="68"/>
      <c r="AE53" s="68"/>
    </row>
    <row r="54" spans="10:31" x14ac:dyDescent="0.2">
      <c r="J54" s="68"/>
      <c r="O54" s="68"/>
      <c r="P54" s="68"/>
      <c r="R54" s="68"/>
      <c r="S54" s="68"/>
      <c r="V54" s="68"/>
      <c r="W54" s="68"/>
      <c r="Z54" s="68"/>
      <c r="AA54" s="68"/>
      <c r="AD54" s="68"/>
      <c r="AE54" s="68"/>
    </row>
    <row r="55" spans="10:31" x14ac:dyDescent="0.2">
      <c r="J55" s="68"/>
      <c r="O55" s="68"/>
      <c r="P55" s="68"/>
      <c r="R55" s="68"/>
      <c r="S55" s="68"/>
      <c r="V55" s="68"/>
      <c r="W55" s="68"/>
      <c r="Z55" s="68"/>
      <c r="AA55" s="68"/>
      <c r="AD55" s="68"/>
      <c r="AE55" s="68"/>
    </row>
    <row r="56" spans="10:31" x14ac:dyDescent="0.2">
      <c r="J56" s="68"/>
      <c r="O56" s="68"/>
      <c r="P56" s="68"/>
      <c r="R56" s="68"/>
      <c r="S56" s="68"/>
      <c r="V56" s="68"/>
      <c r="W56" s="68"/>
      <c r="Z56" s="68"/>
      <c r="AA56" s="68"/>
      <c r="AD56" s="68"/>
      <c r="AE56" s="68"/>
    </row>
    <row r="57" spans="10:31" x14ac:dyDescent="0.2">
      <c r="J57" s="68"/>
      <c r="O57" s="68"/>
      <c r="P57" s="68"/>
      <c r="R57" s="68"/>
      <c r="S57" s="68"/>
      <c r="V57" s="68"/>
      <c r="W57" s="68"/>
      <c r="Z57" s="68"/>
      <c r="AA57" s="68"/>
      <c r="AD57" s="68"/>
      <c r="AE57" s="68"/>
    </row>
    <row r="58" spans="10:31" x14ac:dyDescent="0.2">
      <c r="J58" s="68"/>
      <c r="O58" s="68"/>
      <c r="P58" s="68"/>
      <c r="R58" s="68"/>
      <c r="S58" s="68"/>
      <c r="V58" s="68"/>
      <c r="W58" s="68"/>
      <c r="Z58" s="68"/>
      <c r="AA58" s="68"/>
      <c r="AD58" s="68"/>
      <c r="AE58" s="68"/>
    </row>
    <row r="59" spans="10:31" x14ac:dyDescent="0.2">
      <c r="J59" s="68"/>
      <c r="O59" s="68"/>
      <c r="P59" s="68"/>
      <c r="R59" s="68"/>
      <c r="S59" s="68"/>
      <c r="V59" s="68"/>
      <c r="W59" s="68"/>
      <c r="Z59" s="68"/>
      <c r="AA59" s="68"/>
      <c r="AD59" s="68"/>
      <c r="AE59" s="68"/>
    </row>
    <row r="60" spans="10:31" x14ac:dyDescent="0.2">
      <c r="J60" s="68"/>
      <c r="O60" s="68"/>
      <c r="P60" s="68"/>
      <c r="R60" s="68"/>
      <c r="S60" s="68"/>
      <c r="V60" s="68"/>
      <c r="W60" s="68"/>
      <c r="Z60" s="68"/>
      <c r="AA60" s="68"/>
      <c r="AD60" s="68"/>
      <c r="AE60" s="68"/>
    </row>
    <row r="61" spans="10:31" x14ac:dyDescent="0.2">
      <c r="J61" s="68"/>
      <c r="O61" s="68"/>
      <c r="P61" s="68"/>
      <c r="R61" s="68"/>
      <c r="S61" s="68"/>
      <c r="V61" s="68"/>
      <c r="W61" s="68"/>
      <c r="Z61" s="68"/>
      <c r="AA61" s="68"/>
      <c r="AD61" s="68"/>
      <c r="AE61" s="68"/>
    </row>
  </sheetData>
  <sheetProtection selectLockedCells="1"/>
  <mergeCells count="30">
    <mergeCell ref="AL6:AL8"/>
    <mergeCell ref="J6:J8"/>
    <mergeCell ref="O7:P7"/>
    <mergeCell ref="R7:S7"/>
    <mergeCell ref="V7:W7"/>
    <mergeCell ref="Z7:AA7"/>
    <mergeCell ref="AG6:AG8"/>
    <mergeCell ref="AD7:AE7"/>
    <mergeCell ref="AH6:AH8"/>
    <mergeCell ref="AI6:AI8"/>
    <mergeCell ref="K6:N6"/>
    <mergeCell ref="AJ6:AJ8"/>
    <mergeCell ref="AK6:AK8"/>
    <mergeCell ref="T6:U6"/>
    <mergeCell ref="H6:H8"/>
    <mergeCell ref="F6:F8"/>
    <mergeCell ref="G6:G8"/>
    <mergeCell ref="AB6:AC6"/>
    <mergeCell ref="T7:U7"/>
    <mergeCell ref="AB7:AC7"/>
    <mergeCell ref="N7:N8"/>
    <mergeCell ref="X6:Y6"/>
    <mergeCell ref="X7:Y7"/>
    <mergeCell ref="I6:I8"/>
    <mergeCell ref="K7:L7"/>
    <mergeCell ref="A6:A8"/>
    <mergeCell ref="B6:B8"/>
    <mergeCell ref="C6:C8"/>
    <mergeCell ref="D6:D8"/>
    <mergeCell ref="E6:E8"/>
  </mergeCells>
  <phoneticPr fontId="2" type="noConversion"/>
  <pageMargins left="0.19685039370078741" right="0.19685039370078741" top="0.39370078740157483" bottom="0.39370078740157483" header="0" footer="0"/>
  <pageSetup paperSize="9" scale="4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61"/>
  <sheetViews>
    <sheetView workbookViewId="0"/>
  </sheetViews>
  <sheetFormatPr defaultColWidth="8.7109375" defaultRowHeight="12.75" x14ac:dyDescent="0.2"/>
  <cols>
    <col min="1" max="1" width="4.28515625" customWidth="1"/>
    <col min="2" max="2" width="12.85546875" customWidth="1"/>
    <col min="3" max="3" width="5" customWidth="1"/>
    <col min="4" max="4" width="28.140625" bestFit="1" customWidth="1"/>
    <col min="5" max="5" width="23.5703125" customWidth="1"/>
    <col min="6" max="6" width="20.7109375" customWidth="1"/>
    <col min="7" max="7" width="24.85546875" customWidth="1"/>
    <col min="8" max="8" width="5.7109375" bestFit="1" customWidth="1"/>
    <col min="9" max="9" width="8.7109375" style="13" customWidth="1"/>
    <col min="10" max="10" width="3.5703125" style="70" customWidth="1"/>
    <col min="11" max="11" width="6.42578125" style="5" customWidth="1"/>
    <col min="12" max="12" width="5.85546875" customWidth="1"/>
    <col min="13" max="13" width="8.5703125" customWidth="1"/>
    <col min="14" max="14" width="4.28515625" customWidth="1"/>
    <col min="15" max="16" width="3.140625" style="70" customWidth="1"/>
    <col min="17" max="17" width="7.5703125" customWidth="1"/>
    <col min="18" max="19" width="3.140625" style="70" customWidth="1"/>
    <col min="20" max="20" width="5.7109375" customWidth="1"/>
    <col min="21" max="21" width="6.140625" customWidth="1"/>
    <col min="22" max="23" width="3.140625" style="70" customWidth="1"/>
    <col min="24" max="24" width="5.42578125" style="2" customWidth="1"/>
    <col min="25" max="25" width="5.5703125" bestFit="1" customWidth="1"/>
    <col min="26" max="27" width="3.140625" style="70" customWidth="1"/>
    <col min="28" max="28" width="6.7109375" customWidth="1"/>
    <col min="29" max="29" width="5.7109375" customWidth="1"/>
    <col min="30" max="31" width="3.140625" style="70" customWidth="1"/>
    <col min="32" max="32" width="6.7109375" customWidth="1"/>
    <col min="33" max="35" width="8.7109375" style="13" customWidth="1"/>
    <col min="36" max="36" width="8.7109375" style="5" customWidth="1"/>
    <col min="37" max="37" width="8" style="1" customWidth="1"/>
    <col min="38" max="38" width="8.85546875" style="1" customWidth="1"/>
  </cols>
  <sheetData>
    <row r="1" spans="1:45" s="43" customFormat="1" ht="18.75" x14ac:dyDescent="0.3">
      <c r="A1" s="44" t="str">
        <f>Osnovni_podatki!B7</f>
        <v>GZ MORAVČE</v>
      </c>
      <c r="B1" s="44"/>
      <c r="C1" s="44"/>
      <c r="D1" s="44"/>
      <c r="E1" s="44"/>
      <c r="F1" s="44"/>
      <c r="G1" s="44"/>
      <c r="H1" s="44"/>
      <c r="I1" s="45" t="str">
        <f>Osnovni_podatki!B6</f>
        <v>TEKMOVANJE GZ MENGEŠ ORJENTACIJA</v>
      </c>
      <c r="J1" s="66"/>
      <c r="K1" s="44"/>
      <c r="L1" s="44"/>
      <c r="M1" s="44"/>
      <c r="N1" s="44"/>
      <c r="O1" s="66"/>
      <c r="P1" s="66"/>
      <c r="Q1" s="45"/>
      <c r="R1" s="66"/>
      <c r="S1" s="66"/>
      <c r="V1" s="66"/>
      <c r="W1" s="66"/>
      <c r="X1" s="45"/>
      <c r="Y1" s="45"/>
      <c r="Z1" s="66"/>
      <c r="AA1" s="66"/>
      <c r="AB1" s="45"/>
      <c r="AC1" s="45"/>
      <c r="AD1" s="66"/>
      <c r="AE1" s="66"/>
      <c r="AF1" s="45"/>
      <c r="AG1" s="45"/>
      <c r="AH1" s="45"/>
      <c r="AI1" s="45"/>
      <c r="AJ1" s="46"/>
      <c r="AK1" s="46"/>
      <c r="AL1" s="47" t="str">
        <f>Osnovni_podatki!B8&amp;", "&amp;TEXT(Osnovni_podatki!B9,"dd. mmmm yyyy")</f>
        <v>PEČE PRI MORAVČAH, 09. maj 2015</v>
      </c>
      <c r="AN1" s="46"/>
    </row>
    <row r="2" spans="1:45" s="1" customFormat="1" ht="18" x14ac:dyDescent="0.25">
      <c r="A2" s="48"/>
      <c r="B2" s="48"/>
      <c r="C2" s="48"/>
      <c r="D2" s="37"/>
      <c r="E2" s="49"/>
      <c r="F2" s="49"/>
      <c r="G2" s="49"/>
      <c r="H2" s="49"/>
      <c r="I2" s="49"/>
      <c r="J2" s="67"/>
      <c r="K2" s="49"/>
      <c r="L2" s="49"/>
      <c r="M2" s="49"/>
      <c r="N2" s="49"/>
      <c r="O2" s="67"/>
      <c r="P2" s="67"/>
      <c r="Q2" s="54"/>
      <c r="R2" s="67"/>
      <c r="S2" s="67"/>
      <c r="T2" s="48"/>
      <c r="U2" s="50"/>
      <c r="V2" s="67"/>
      <c r="W2" s="67"/>
      <c r="X2" s="53"/>
      <c r="Y2" s="54"/>
      <c r="Z2" s="67"/>
      <c r="AA2" s="67"/>
      <c r="AB2" s="51"/>
      <c r="AC2" s="52"/>
      <c r="AD2" s="67"/>
      <c r="AE2" s="67"/>
      <c r="AF2" s="50"/>
      <c r="AG2" s="50"/>
      <c r="AH2" s="52"/>
      <c r="AI2" s="52"/>
      <c r="AJ2" s="52"/>
      <c r="AK2" s="48"/>
      <c r="AL2" s="55"/>
      <c r="AM2" s="55"/>
      <c r="AN2" s="48"/>
      <c r="AO2" s="48"/>
      <c r="AP2" s="4"/>
      <c r="AQ2" s="4"/>
      <c r="AR2" s="4"/>
      <c r="AS2" s="4"/>
    </row>
    <row r="3" spans="1:45" x14ac:dyDescent="0.2">
      <c r="A3" s="37"/>
      <c r="B3" s="37"/>
      <c r="C3" s="37"/>
      <c r="D3" s="37"/>
      <c r="E3" s="37"/>
      <c r="F3" s="37"/>
      <c r="G3" s="37"/>
      <c r="H3" s="37"/>
      <c r="I3" s="37"/>
      <c r="J3" s="68"/>
      <c r="K3" s="37"/>
      <c r="L3" s="37"/>
      <c r="M3" s="37"/>
      <c r="N3" s="37"/>
      <c r="O3" s="68"/>
      <c r="P3" s="68"/>
      <c r="Q3" s="37"/>
      <c r="R3" s="68"/>
      <c r="S3" s="68"/>
      <c r="T3" s="56"/>
      <c r="U3" s="56"/>
      <c r="V3" s="68"/>
      <c r="W3" s="68"/>
      <c r="X3" s="56"/>
      <c r="Y3" s="37"/>
      <c r="Z3" s="68"/>
      <c r="AA3" s="68"/>
      <c r="AB3" s="56"/>
      <c r="AC3" s="26"/>
      <c r="AD3" s="68"/>
      <c r="AE3" s="68"/>
      <c r="AF3" s="37"/>
      <c r="AG3" s="37"/>
      <c r="AH3" s="26"/>
      <c r="AI3" s="26"/>
      <c r="AJ3" s="27"/>
      <c r="AK3" s="48"/>
      <c r="AL3" s="48"/>
      <c r="AM3" s="37"/>
      <c r="AN3" s="37"/>
      <c r="AO3" s="37"/>
      <c r="AP3" s="3"/>
      <c r="AQ3" s="3"/>
      <c r="AR3" s="3"/>
      <c r="AS3" s="3"/>
    </row>
    <row r="4" spans="1:45" ht="18" customHeight="1" x14ac:dyDescent="0.25">
      <c r="A4" s="37"/>
      <c r="B4" s="37"/>
      <c r="C4" s="37"/>
      <c r="D4" s="60" t="s">
        <v>22</v>
      </c>
      <c r="E4" s="37"/>
      <c r="F4" s="37"/>
      <c r="G4" s="37"/>
      <c r="H4" s="37"/>
      <c r="I4" s="37"/>
      <c r="J4" s="68"/>
      <c r="K4" s="37"/>
      <c r="L4" s="37"/>
      <c r="M4" s="37"/>
      <c r="N4" s="37"/>
      <c r="O4" s="68"/>
      <c r="P4" s="68"/>
      <c r="Q4" s="37"/>
      <c r="R4" s="68"/>
      <c r="S4" s="68"/>
      <c r="T4" s="37"/>
      <c r="U4" s="37"/>
      <c r="V4" s="68"/>
      <c r="W4" s="68"/>
      <c r="X4" s="37"/>
      <c r="Y4" s="37"/>
      <c r="Z4" s="68"/>
      <c r="AA4" s="68"/>
      <c r="AB4" s="37"/>
      <c r="AC4" s="37"/>
      <c r="AD4" s="68"/>
      <c r="AE4" s="68"/>
      <c r="AF4" s="37"/>
      <c r="AG4" s="37"/>
      <c r="AH4" s="26"/>
      <c r="AI4" s="48"/>
      <c r="AJ4" s="48"/>
      <c r="AK4" s="48"/>
      <c r="AL4" s="48"/>
      <c r="AM4" s="48"/>
      <c r="AN4" s="48"/>
      <c r="AO4" s="37"/>
      <c r="AP4" s="3"/>
      <c r="AQ4" s="3"/>
      <c r="AR4" s="3"/>
      <c r="AS4" s="3"/>
    </row>
    <row r="5" spans="1:45" ht="18" customHeight="1" x14ac:dyDescent="0.25">
      <c r="A5" s="37"/>
      <c r="B5" s="37"/>
      <c r="C5" s="37"/>
      <c r="D5" s="60"/>
      <c r="E5" s="37"/>
      <c r="F5" s="37"/>
      <c r="G5" s="37"/>
      <c r="H5" s="37"/>
      <c r="I5" s="37"/>
      <c r="J5" s="68"/>
      <c r="K5" s="37"/>
      <c r="L5" s="37"/>
      <c r="M5" s="37"/>
      <c r="N5" s="37"/>
      <c r="O5" s="68"/>
      <c r="P5" s="68"/>
      <c r="Q5" s="37"/>
      <c r="R5" s="68"/>
      <c r="S5" s="68"/>
      <c r="T5" s="37"/>
      <c r="U5" s="37"/>
      <c r="V5" s="68"/>
      <c r="W5" s="68"/>
      <c r="X5" s="37"/>
      <c r="Y5" s="37"/>
      <c r="Z5" s="68"/>
      <c r="AA5" s="68"/>
      <c r="AB5" s="37"/>
      <c r="AC5" s="37"/>
      <c r="AD5" s="68"/>
      <c r="AE5" s="68"/>
      <c r="AF5" s="37"/>
      <c r="AG5" s="37"/>
      <c r="AH5" s="26"/>
      <c r="AI5" s="48"/>
      <c r="AJ5" s="48"/>
      <c r="AK5" s="48"/>
      <c r="AL5" s="48"/>
      <c r="AM5" s="48"/>
      <c r="AN5" s="48"/>
      <c r="AO5" s="37"/>
      <c r="AP5" s="3"/>
      <c r="AQ5" s="3"/>
      <c r="AR5" s="3"/>
      <c r="AS5" s="3"/>
    </row>
    <row r="6" spans="1:45" ht="18" customHeight="1" x14ac:dyDescent="0.2">
      <c r="A6" s="128" t="s">
        <v>16</v>
      </c>
      <c r="B6" s="128" t="s">
        <v>15</v>
      </c>
      <c r="C6" s="128" t="s">
        <v>38</v>
      </c>
      <c r="D6" s="128" t="s">
        <v>4</v>
      </c>
      <c r="E6" s="128" t="s">
        <v>20</v>
      </c>
      <c r="F6" s="128" t="s">
        <v>32</v>
      </c>
      <c r="G6" s="128" t="s">
        <v>33</v>
      </c>
      <c r="H6" s="128" t="s">
        <v>34</v>
      </c>
      <c r="I6" s="149" t="s">
        <v>17</v>
      </c>
      <c r="J6" s="143" t="s">
        <v>46</v>
      </c>
      <c r="K6" s="117" t="s">
        <v>6</v>
      </c>
      <c r="L6" s="118"/>
      <c r="M6" s="118"/>
      <c r="N6" s="119"/>
      <c r="O6" s="61"/>
      <c r="P6" s="69"/>
      <c r="Q6" s="107" t="s">
        <v>5</v>
      </c>
      <c r="R6" s="61"/>
      <c r="S6" s="69"/>
      <c r="T6" s="152" t="s">
        <v>0</v>
      </c>
      <c r="U6" s="153"/>
      <c r="V6" s="61"/>
      <c r="W6" s="69"/>
      <c r="X6" s="152" t="s">
        <v>2</v>
      </c>
      <c r="Y6" s="153"/>
      <c r="Z6" s="61"/>
      <c r="AA6" s="69"/>
      <c r="AB6" s="152" t="s">
        <v>1</v>
      </c>
      <c r="AC6" s="153"/>
      <c r="AD6" s="61"/>
      <c r="AE6" s="69"/>
      <c r="AF6" s="107" t="s">
        <v>10</v>
      </c>
      <c r="AG6" s="148" t="s">
        <v>36</v>
      </c>
      <c r="AH6" s="148" t="s">
        <v>37</v>
      </c>
      <c r="AI6" s="148" t="s">
        <v>19</v>
      </c>
      <c r="AJ6" s="148" t="s">
        <v>18</v>
      </c>
      <c r="AK6" s="148" t="s">
        <v>21</v>
      </c>
      <c r="AL6" s="146" t="s">
        <v>3</v>
      </c>
      <c r="AM6" s="48"/>
      <c r="AN6" s="48"/>
      <c r="AO6" s="37"/>
      <c r="AP6" s="3"/>
      <c r="AQ6" s="3"/>
      <c r="AR6" s="3"/>
      <c r="AS6" s="3"/>
    </row>
    <row r="7" spans="1:45" ht="39.75" customHeight="1" x14ac:dyDescent="0.2">
      <c r="A7" s="128"/>
      <c r="B7" s="128"/>
      <c r="C7" s="128"/>
      <c r="D7" s="128"/>
      <c r="E7" s="128"/>
      <c r="F7" s="128"/>
      <c r="G7" s="128"/>
      <c r="H7" s="128"/>
      <c r="I7" s="150"/>
      <c r="J7" s="144"/>
      <c r="K7" s="142" t="s">
        <v>41</v>
      </c>
      <c r="L7" s="137"/>
      <c r="M7" s="79" t="s">
        <v>63</v>
      </c>
      <c r="N7" s="120" t="s">
        <v>59</v>
      </c>
      <c r="O7" s="142" t="s">
        <v>43</v>
      </c>
      <c r="P7" s="137"/>
      <c r="Q7" s="77" t="s">
        <v>57</v>
      </c>
      <c r="R7" s="142" t="s">
        <v>43</v>
      </c>
      <c r="S7" s="137"/>
      <c r="T7" s="137" t="s">
        <v>61</v>
      </c>
      <c r="U7" s="138"/>
      <c r="V7" s="142" t="s">
        <v>43</v>
      </c>
      <c r="W7" s="137"/>
      <c r="X7" s="137" t="s">
        <v>62</v>
      </c>
      <c r="Y7" s="138"/>
      <c r="Z7" s="142" t="s">
        <v>43</v>
      </c>
      <c r="AA7" s="137"/>
      <c r="AB7" s="137" t="s">
        <v>39</v>
      </c>
      <c r="AC7" s="138"/>
      <c r="AD7" s="142" t="s">
        <v>43</v>
      </c>
      <c r="AE7" s="137"/>
      <c r="AF7" s="77" t="s">
        <v>35</v>
      </c>
      <c r="AG7" s="148"/>
      <c r="AH7" s="148"/>
      <c r="AI7" s="148"/>
      <c r="AJ7" s="148"/>
      <c r="AK7" s="148"/>
      <c r="AL7" s="146"/>
      <c r="AM7" s="48"/>
      <c r="AN7" s="48"/>
      <c r="AO7" s="37"/>
      <c r="AP7" s="3"/>
      <c r="AQ7" s="3"/>
      <c r="AR7" s="3"/>
      <c r="AS7" s="3"/>
    </row>
    <row r="8" spans="1:45" ht="15" customHeight="1" x14ac:dyDescent="0.2">
      <c r="A8" s="128"/>
      <c r="B8" s="128"/>
      <c r="C8" s="128"/>
      <c r="D8" s="128"/>
      <c r="E8" s="128"/>
      <c r="F8" s="128"/>
      <c r="G8" s="128"/>
      <c r="H8" s="128"/>
      <c r="I8" s="151"/>
      <c r="J8" s="145"/>
      <c r="K8" s="33" t="s">
        <v>8</v>
      </c>
      <c r="L8" s="71" t="s">
        <v>7</v>
      </c>
      <c r="M8" s="71"/>
      <c r="N8" s="121"/>
      <c r="O8" s="72" t="s">
        <v>44</v>
      </c>
      <c r="P8" s="73" t="s">
        <v>45</v>
      </c>
      <c r="Q8" s="34" t="s">
        <v>7</v>
      </c>
      <c r="R8" s="72" t="s">
        <v>44</v>
      </c>
      <c r="S8" s="73" t="s">
        <v>45</v>
      </c>
      <c r="T8" s="71" t="s">
        <v>8</v>
      </c>
      <c r="U8" s="34" t="s">
        <v>7</v>
      </c>
      <c r="V8" s="72" t="s">
        <v>44</v>
      </c>
      <c r="W8" s="73" t="s">
        <v>45</v>
      </c>
      <c r="X8" s="71" t="s">
        <v>8</v>
      </c>
      <c r="Y8" s="34" t="s">
        <v>7</v>
      </c>
      <c r="Z8" s="72" t="s">
        <v>44</v>
      </c>
      <c r="AA8" s="73" t="s">
        <v>45</v>
      </c>
      <c r="AB8" s="71" t="s">
        <v>8</v>
      </c>
      <c r="AC8" s="34" t="s">
        <v>7</v>
      </c>
      <c r="AD8" s="72" t="s">
        <v>44</v>
      </c>
      <c r="AE8" s="73" t="s">
        <v>45</v>
      </c>
      <c r="AF8" s="34" t="s">
        <v>7</v>
      </c>
      <c r="AG8" s="148"/>
      <c r="AH8" s="148"/>
      <c r="AI8" s="148"/>
      <c r="AJ8" s="148"/>
      <c r="AK8" s="148"/>
      <c r="AL8" s="146"/>
      <c r="AM8" s="48"/>
      <c r="AN8" s="48"/>
      <c r="AO8" s="37"/>
      <c r="AP8" s="3"/>
      <c r="AQ8" s="3"/>
      <c r="AR8" s="3"/>
      <c r="AS8" s="3"/>
    </row>
    <row r="9" spans="1:45" x14ac:dyDescent="0.2">
      <c r="A9" s="28">
        <v>1</v>
      </c>
      <c r="B9" s="32"/>
      <c r="C9" s="22"/>
      <c r="D9" s="23"/>
      <c r="E9" s="21"/>
      <c r="F9" s="21"/>
      <c r="G9" s="21"/>
      <c r="H9" s="16">
        <v>500</v>
      </c>
      <c r="I9" s="14"/>
      <c r="J9" s="78"/>
      <c r="K9" s="24"/>
      <c r="L9" s="11"/>
      <c r="M9" s="25"/>
      <c r="N9" s="78">
        <f>IF(HOUR(M9-AG9)*60+MINUTE(M9-AG9)&lt;=10,0,(HOUR(M9-AG9)*60+MINUTE(M9-AG9))-10)</f>
        <v>0</v>
      </c>
      <c r="O9" s="74"/>
      <c r="P9" s="75"/>
      <c r="Q9" s="11"/>
      <c r="R9" s="74"/>
      <c r="S9" s="75"/>
      <c r="T9" s="9"/>
      <c r="U9" s="8"/>
      <c r="V9" s="74"/>
      <c r="W9" s="75"/>
      <c r="X9" s="24"/>
      <c r="Y9" s="11"/>
      <c r="Z9" s="74"/>
      <c r="AA9" s="75"/>
      <c r="AB9" s="9"/>
      <c r="AC9" s="8"/>
      <c r="AD9" s="74"/>
      <c r="AE9" s="75"/>
      <c r="AF9" s="11"/>
      <c r="AG9" s="12"/>
      <c r="AH9" s="12">
        <f t="shared" ref="AH9:AH42" si="0">TIME(,O9+R9+V9+Z9+AD9,P9+S9+W9+AA9+AE9)</f>
        <v>0</v>
      </c>
      <c r="AI9" s="15">
        <f t="shared" ref="AI9:AI42" si="1">AG9-I9-AH9</f>
        <v>0</v>
      </c>
      <c r="AJ9" s="36">
        <f t="shared" ref="AJ9:AJ42" si="2">((((HOUR(AI9))*3600)+((MINUTE(AI9))*60)+(SECOND(AI9)))*2)/60</f>
        <v>0</v>
      </c>
      <c r="AK9" s="36">
        <f>K9+L9+Q9+T9+U9+X9+Y9+AB9+AC9+AF9+AJ9+J9+N9</f>
        <v>0</v>
      </c>
      <c r="AL9" s="7">
        <f>H9-AK9</f>
        <v>500</v>
      </c>
      <c r="AM9" s="6"/>
      <c r="AN9" s="6"/>
      <c r="AO9" s="3"/>
      <c r="AP9" s="3"/>
      <c r="AQ9" s="3"/>
    </row>
    <row r="10" spans="1:45" x14ac:dyDescent="0.2">
      <c r="A10" s="28">
        <v>2</v>
      </c>
      <c r="B10" s="32"/>
      <c r="C10" s="22"/>
      <c r="D10" s="23"/>
      <c r="E10" s="21"/>
      <c r="F10" s="21"/>
      <c r="G10" s="21"/>
      <c r="H10" s="16">
        <v>500</v>
      </c>
      <c r="I10" s="14"/>
      <c r="J10" s="78"/>
      <c r="K10" s="24"/>
      <c r="L10" s="11"/>
      <c r="M10" s="25"/>
      <c r="N10" s="78">
        <f t="shared" ref="N10:N42" si="3">IF(HOUR(M10-AG10)*60+MINUTE(M10-AG10)&lt;=10,0,(HOUR(M10-AG10)*60+MINUTE(M10-AG10))-10)</f>
        <v>0</v>
      </c>
      <c r="O10" s="74"/>
      <c r="P10" s="75"/>
      <c r="Q10" s="11"/>
      <c r="R10" s="74"/>
      <c r="S10" s="75"/>
      <c r="T10" s="9"/>
      <c r="U10" s="8"/>
      <c r="V10" s="74"/>
      <c r="W10" s="75"/>
      <c r="X10" s="24"/>
      <c r="Y10" s="11"/>
      <c r="Z10" s="74"/>
      <c r="AA10" s="75"/>
      <c r="AB10" s="9"/>
      <c r="AC10" s="8"/>
      <c r="AD10" s="74"/>
      <c r="AE10" s="75"/>
      <c r="AF10" s="11"/>
      <c r="AG10" s="12"/>
      <c r="AH10" s="12">
        <f t="shared" si="0"/>
        <v>0</v>
      </c>
      <c r="AI10" s="15">
        <f t="shared" si="1"/>
        <v>0</v>
      </c>
      <c r="AJ10" s="36">
        <f t="shared" si="2"/>
        <v>0</v>
      </c>
      <c r="AK10" s="36">
        <f t="shared" ref="AK10:AK42" si="4">K10+L10+Q10+T10+U10+X10+Y10+AB10+AC10+AF10+AJ10+J10+N10</f>
        <v>0</v>
      </c>
      <c r="AL10" s="7">
        <f t="shared" ref="AL10:AL42" si="5">H10-AK10</f>
        <v>500</v>
      </c>
      <c r="AM10" s="6"/>
      <c r="AN10" s="6"/>
      <c r="AO10" s="3"/>
      <c r="AP10" s="3"/>
      <c r="AQ10" s="3"/>
    </row>
    <row r="11" spans="1:45" x14ac:dyDescent="0.2">
      <c r="A11" s="28">
        <v>3</v>
      </c>
      <c r="B11" s="32"/>
      <c r="C11" s="22"/>
      <c r="D11" s="23"/>
      <c r="E11" s="21"/>
      <c r="F11" s="21"/>
      <c r="G11" s="21"/>
      <c r="H11" s="16">
        <v>500</v>
      </c>
      <c r="I11" s="14"/>
      <c r="J11" s="78"/>
      <c r="K11" s="24"/>
      <c r="L11" s="11"/>
      <c r="M11" s="25"/>
      <c r="N11" s="78">
        <f t="shared" si="3"/>
        <v>0</v>
      </c>
      <c r="O11" s="74"/>
      <c r="P11" s="75"/>
      <c r="Q11" s="11"/>
      <c r="R11" s="74"/>
      <c r="S11" s="75"/>
      <c r="T11" s="9"/>
      <c r="U11" s="8"/>
      <c r="V11" s="74"/>
      <c r="W11" s="75"/>
      <c r="X11" s="24"/>
      <c r="Y11" s="11"/>
      <c r="Z11" s="74"/>
      <c r="AA11" s="75"/>
      <c r="AB11" s="9"/>
      <c r="AC11" s="8"/>
      <c r="AD11" s="74"/>
      <c r="AE11" s="75"/>
      <c r="AF11" s="11"/>
      <c r="AG11" s="12"/>
      <c r="AH11" s="12">
        <f t="shared" si="0"/>
        <v>0</v>
      </c>
      <c r="AI11" s="15">
        <f t="shared" si="1"/>
        <v>0</v>
      </c>
      <c r="AJ11" s="36">
        <f t="shared" si="2"/>
        <v>0</v>
      </c>
      <c r="AK11" s="36">
        <f t="shared" si="4"/>
        <v>0</v>
      </c>
      <c r="AL11" s="7">
        <f t="shared" si="5"/>
        <v>500</v>
      </c>
      <c r="AM11" s="6"/>
      <c r="AN11" s="6"/>
      <c r="AO11" s="3"/>
      <c r="AP11" s="3"/>
      <c r="AQ11" s="3"/>
    </row>
    <row r="12" spans="1:45" x14ac:dyDescent="0.2">
      <c r="A12" s="28">
        <v>4</v>
      </c>
      <c r="B12" s="32"/>
      <c r="C12" s="22"/>
      <c r="D12" s="23"/>
      <c r="E12" s="21"/>
      <c r="F12" s="21"/>
      <c r="G12" s="21"/>
      <c r="H12" s="16">
        <v>500</v>
      </c>
      <c r="I12" s="14"/>
      <c r="J12" s="78"/>
      <c r="K12" s="24"/>
      <c r="L12" s="11"/>
      <c r="M12" s="25"/>
      <c r="N12" s="78">
        <f t="shared" si="3"/>
        <v>0</v>
      </c>
      <c r="O12" s="74"/>
      <c r="P12" s="75"/>
      <c r="Q12" s="11"/>
      <c r="R12" s="74"/>
      <c r="S12" s="75"/>
      <c r="T12" s="9"/>
      <c r="U12" s="8"/>
      <c r="V12" s="74"/>
      <c r="W12" s="75"/>
      <c r="X12" s="24"/>
      <c r="Y12" s="11"/>
      <c r="Z12" s="74"/>
      <c r="AA12" s="75"/>
      <c r="AB12" s="9"/>
      <c r="AC12" s="8"/>
      <c r="AD12" s="74"/>
      <c r="AE12" s="75"/>
      <c r="AF12" s="11"/>
      <c r="AG12" s="12"/>
      <c r="AH12" s="12">
        <f t="shared" si="0"/>
        <v>0</v>
      </c>
      <c r="AI12" s="15">
        <f t="shared" si="1"/>
        <v>0</v>
      </c>
      <c r="AJ12" s="36">
        <f t="shared" si="2"/>
        <v>0</v>
      </c>
      <c r="AK12" s="36">
        <f t="shared" si="4"/>
        <v>0</v>
      </c>
      <c r="AL12" s="7">
        <f t="shared" si="5"/>
        <v>500</v>
      </c>
      <c r="AM12" s="6"/>
      <c r="AN12" s="6"/>
      <c r="AO12" s="3"/>
      <c r="AP12" s="3"/>
      <c r="AQ12" s="3"/>
    </row>
    <row r="13" spans="1:45" x14ac:dyDescent="0.2">
      <c r="A13" s="28">
        <v>5</v>
      </c>
      <c r="B13" s="32"/>
      <c r="C13" s="22"/>
      <c r="D13" s="23"/>
      <c r="E13" s="21"/>
      <c r="F13" s="21"/>
      <c r="G13" s="21"/>
      <c r="H13" s="16">
        <v>500</v>
      </c>
      <c r="I13" s="14"/>
      <c r="J13" s="78"/>
      <c r="K13" s="24"/>
      <c r="L13" s="11"/>
      <c r="M13" s="25"/>
      <c r="N13" s="78">
        <f t="shared" si="3"/>
        <v>0</v>
      </c>
      <c r="O13" s="74"/>
      <c r="P13" s="75"/>
      <c r="Q13" s="11"/>
      <c r="R13" s="74"/>
      <c r="S13" s="75"/>
      <c r="T13" s="9"/>
      <c r="U13" s="8"/>
      <c r="V13" s="74"/>
      <c r="W13" s="75"/>
      <c r="X13" s="24"/>
      <c r="Y13" s="11"/>
      <c r="Z13" s="74"/>
      <c r="AA13" s="75"/>
      <c r="AB13" s="9"/>
      <c r="AC13" s="8"/>
      <c r="AD13" s="74"/>
      <c r="AE13" s="75"/>
      <c r="AF13" s="11"/>
      <c r="AG13" s="12"/>
      <c r="AH13" s="12">
        <f t="shared" si="0"/>
        <v>0</v>
      </c>
      <c r="AI13" s="15">
        <f t="shared" si="1"/>
        <v>0</v>
      </c>
      <c r="AJ13" s="36">
        <f t="shared" si="2"/>
        <v>0</v>
      </c>
      <c r="AK13" s="36">
        <f t="shared" si="4"/>
        <v>0</v>
      </c>
      <c r="AL13" s="7">
        <f t="shared" si="5"/>
        <v>500</v>
      </c>
      <c r="AM13" s="6"/>
      <c r="AN13" s="6"/>
      <c r="AO13" s="3"/>
      <c r="AP13" s="3"/>
      <c r="AQ13" s="3"/>
    </row>
    <row r="14" spans="1:45" x14ac:dyDescent="0.2">
      <c r="A14" s="28">
        <v>6</v>
      </c>
      <c r="B14" s="32"/>
      <c r="C14" s="22"/>
      <c r="D14" s="23"/>
      <c r="E14" s="21"/>
      <c r="F14" s="21"/>
      <c r="G14" s="21"/>
      <c r="H14" s="16">
        <v>500</v>
      </c>
      <c r="I14" s="14"/>
      <c r="J14" s="78"/>
      <c r="K14" s="24"/>
      <c r="L14" s="11"/>
      <c r="M14" s="25"/>
      <c r="N14" s="78">
        <f t="shared" si="3"/>
        <v>0</v>
      </c>
      <c r="O14" s="74"/>
      <c r="P14" s="75"/>
      <c r="Q14" s="11"/>
      <c r="R14" s="74"/>
      <c r="S14" s="75"/>
      <c r="T14" s="9"/>
      <c r="U14" s="8"/>
      <c r="V14" s="74"/>
      <c r="W14" s="75"/>
      <c r="X14" s="24"/>
      <c r="Y14" s="11"/>
      <c r="Z14" s="74"/>
      <c r="AA14" s="75"/>
      <c r="AB14" s="9"/>
      <c r="AC14" s="8"/>
      <c r="AD14" s="74"/>
      <c r="AE14" s="75"/>
      <c r="AF14" s="11"/>
      <c r="AG14" s="12"/>
      <c r="AH14" s="12">
        <f t="shared" si="0"/>
        <v>0</v>
      </c>
      <c r="AI14" s="15">
        <f t="shared" si="1"/>
        <v>0</v>
      </c>
      <c r="AJ14" s="36">
        <f t="shared" si="2"/>
        <v>0</v>
      </c>
      <c r="AK14" s="36">
        <f t="shared" si="4"/>
        <v>0</v>
      </c>
      <c r="AL14" s="7">
        <f t="shared" si="5"/>
        <v>500</v>
      </c>
      <c r="AM14" s="6"/>
      <c r="AN14" s="6"/>
      <c r="AO14" s="3"/>
      <c r="AP14" s="3"/>
      <c r="AQ14" s="3"/>
    </row>
    <row r="15" spans="1:45" x14ac:dyDescent="0.2">
      <c r="A15" s="28">
        <v>7</v>
      </c>
      <c r="B15" s="32"/>
      <c r="C15" s="22"/>
      <c r="D15" s="23"/>
      <c r="E15" s="21"/>
      <c r="F15" s="21"/>
      <c r="G15" s="21"/>
      <c r="H15" s="16">
        <v>500</v>
      </c>
      <c r="I15" s="14"/>
      <c r="J15" s="78"/>
      <c r="K15" s="24"/>
      <c r="L15" s="11"/>
      <c r="M15" s="25"/>
      <c r="N15" s="78">
        <f t="shared" si="3"/>
        <v>0</v>
      </c>
      <c r="O15" s="74"/>
      <c r="P15" s="75"/>
      <c r="Q15" s="11"/>
      <c r="R15" s="74"/>
      <c r="S15" s="75"/>
      <c r="T15" s="9"/>
      <c r="U15" s="8"/>
      <c r="V15" s="74"/>
      <c r="W15" s="75"/>
      <c r="X15" s="24"/>
      <c r="Y15" s="11"/>
      <c r="Z15" s="74"/>
      <c r="AA15" s="75"/>
      <c r="AB15" s="9"/>
      <c r="AC15" s="8"/>
      <c r="AD15" s="74"/>
      <c r="AE15" s="75"/>
      <c r="AF15" s="11"/>
      <c r="AG15" s="12"/>
      <c r="AH15" s="12">
        <f t="shared" si="0"/>
        <v>0</v>
      </c>
      <c r="AI15" s="15">
        <f t="shared" si="1"/>
        <v>0</v>
      </c>
      <c r="AJ15" s="36">
        <f t="shared" si="2"/>
        <v>0</v>
      </c>
      <c r="AK15" s="36">
        <f t="shared" si="4"/>
        <v>0</v>
      </c>
      <c r="AL15" s="7">
        <f t="shared" si="5"/>
        <v>500</v>
      </c>
      <c r="AM15" s="6"/>
      <c r="AN15" s="6"/>
      <c r="AO15" s="3"/>
      <c r="AP15" s="3"/>
      <c r="AQ15" s="3"/>
    </row>
    <row r="16" spans="1:45" x14ac:dyDescent="0.2">
      <c r="A16" s="28">
        <v>8</v>
      </c>
      <c r="B16" s="32"/>
      <c r="C16" s="22"/>
      <c r="D16" s="23"/>
      <c r="E16" s="21"/>
      <c r="F16" s="21"/>
      <c r="G16" s="21"/>
      <c r="H16" s="16">
        <v>500</v>
      </c>
      <c r="I16" s="14"/>
      <c r="J16" s="78"/>
      <c r="K16" s="24"/>
      <c r="L16" s="11"/>
      <c r="M16" s="25"/>
      <c r="N16" s="78">
        <f t="shared" si="3"/>
        <v>0</v>
      </c>
      <c r="O16" s="74"/>
      <c r="P16" s="75"/>
      <c r="Q16" s="11"/>
      <c r="R16" s="74"/>
      <c r="S16" s="75"/>
      <c r="T16" s="9"/>
      <c r="U16" s="8"/>
      <c r="V16" s="74"/>
      <c r="W16" s="75"/>
      <c r="X16" s="24"/>
      <c r="Y16" s="11"/>
      <c r="Z16" s="74"/>
      <c r="AA16" s="75"/>
      <c r="AB16" s="9"/>
      <c r="AC16" s="8"/>
      <c r="AD16" s="74"/>
      <c r="AE16" s="75"/>
      <c r="AF16" s="11"/>
      <c r="AG16" s="12"/>
      <c r="AH16" s="12">
        <f t="shared" si="0"/>
        <v>0</v>
      </c>
      <c r="AI16" s="15">
        <f t="shared" si="1"/>
        <v>0</v>
      </c>
      <c r="AJ16" s="36">
        <f t="shared" si="2"/>
        <v>0</v>
      </c>
      <c r="AK16" s="36">
        <f t="shared" si="4"/>
        <v>0</v>
      </c>
      <c r="AL16" s="7">
        <f t="shared" si="5"/>
        <v>500</v>
      </c>
      <c r="AM16" s="6"/>
      <c r="AN16" s="6"/>
      <c r="AO16" s="3"/>
      <c r="AP16" s="3"/>
      <c r="AQ16" s="3"/>
    </row>
    <row r="17" spans="1:43" x14ac:dyDescent="0.2">
      <c r="A17" s="28">
        <v>9</v>
      </c>
      <c r="B17" s="32"/>
      <c r="C17" s="22"/>
      <c r="D17" s="23"/>
      <c r="E17" s="21"/>
      <c r="F17" s="21"/>
      <c r="G17" s="21"/>
      <c r="H17" s="16">
        <v>500</v>
      </c>
      <c r="I17" s="14"/>
      <c r="J17" s="78"/>
      <c r="K17" s="24"/>
      <c r="L17" s="11"/>
      <c r="M17" s="25"/>
      <c r="N17" s="78">
        <f t="shared" si="3"/>
        <v>0</v>
      </c>
      <c r="O17" s="74"/>
      <c r="P17" s="75"/>
      <c r="Q17" s="11"/>
      <c r="R17" s="74"/>
      <c r="S17" s="75"/>
      <c r="T17" s="9"/>
      <c r="U17" s="8"/>
      <c r="V17" s="74"/>
      <c r="W17" s="75"/>
      <c r="X17" s="24"/>
      <c r="Y17" s="11"/>
      <c r="Z17" s="74"/>
      <c r="AA17" s="75"/>
      <c r="AB17" s="9"/>
      <c r="AC17" s="8"/>
      <c r="AD17" s="74"/>
      <c r="AE17" s="75"/>
      <c r="AF17" s="11"/>
      <c r="AG17" s="12"/>
      <c r="AH17" s="12">
        <f t="shared" si="0"/>
        <v>0</v>
      </c>
      <c r="AI17" s="15">
        <f t="shared" si="1"/>
        <v>0</v>
      </c>
      <c r="AJ17" s="36">
        <f t="shared" si="2"/>
        <v>0</v>
      </c>
      <c r="AK17" s="36">
        <f t="shared" si="4"/>
        <v>0</v>
      </c>
      <c r="AL17" s="7">
        <f t="shared" si="5"/>
        <v>500</v>
      </c>
      <c r="AM17" s="6"/>
      <c r="AN17" s="6"/>
      <c r="AO17" s="3"/>
      <c r="AP17" s="3"/>
      <c r="AQ17" s="3"/>
    </row>
    <row r="18" spans="1:43" x14ac:dyDescent="0.2">
      <c r="A18" s="28">
        <v>10</v>
      </c>
      <c r="B18" s="32"/>
      <c r="C18" s="22"/>
      <c r="D18" s="23"/>
      <c r="E18" s="21"/>
      <c r="F18" s="21"/>
      <c r="G18" s="21"/>
      <c r="H18" s="16">
        <v>500</v>
      </c>
      <c r="I18" s="14"/>
      <c r="J18" s="78"/>
      <c r="K18" s="24"/>
      <c r="L18" s="11"/>
      <c r="M18" s="25"/>
      <c r="N18" s="78">
        <f t="shared" si="3"/>
        <v>0</v>
      </c>
      <c r="O18" s="74"/>
      <c r="P18" s="75"/>
      <c r="Q18" s="11"/>
      <c r="R18" s="74"/>
      <c r="S18" s="75"/>
      <c r="T18" s="9"/>
      <c r="U18" s="8"/>
      <c r="V18" s="74"/>
      <c r="W18" s="75"/>
      <c r="X18" s="24"/>
      <c r="Y18" s="11"/>
      <c r="Z18" s="74"/>
      <c r="AA18" s="75"/>
      <c r="AB18" s="9"/>
      <c r="AC18" s="8"/>
      <c r="AD18" s="74"/>
      <c r="AE18" s="75"/>
      <c r="AF18" s="11"/>
      <c r="AG18" s="12"/>
      <c r="AH18" s="12">
        <f t="shared" si="0"/>
        <v>0</v>
      </c>
      <c r="AI18" s="15">
        <f t="shared" si="1"/>
        <v>0</v>
      </c>
      <c r="AJ18" s="36">
        <f t="shared" si="2"/>
        <v>0</v>
      </c>
      <c r="AK18" s="36">
        <f t="shared" si="4"/>
        <v>0</v>
      </c>
      <c r="AL18" s="7">
        <f t="shared" si="5"/>
        <v>500</v>
      </c>
      <c r="AM18" s="6"/>
      <c r="AN18" s="6"/>
      <c r="AO18" s="3"/>
      <c r="AP18" s="3"/>
      <c r="AQ18" s="3"/>
    </row>
    <row r="19" spans="1:43" x14ac:dyDescent="0.2">
      <c r="A19" s="28">
        <v>11</v>
      </c>
      <c r="B19" s="32"/>
      <c r="C19" s="22"/>
      <c r="D19" s="23"/>
      <c r="E19" s="21"/>
      <c r="F19" s="21"/>
      <c r="G19" s="21"/>
      <c r="H19" s="16">
        <v>500</v>
      </c>
      <c r="I19" s="14"/>
      <c r="J19" s="78"/>
      <c r="K19" s="24"/>
      <c r="L19" s="11"/>
      <c r="M19" s="25"/>
      <c r="N19" s="78">
        <f t="shared" si="3"/>
        <v>0</v>
      </c>
      <c r="O19" s="74"/>
      <c r="P19" s="75"/>
      <c r="Q19" s="11"/>
      <c r="R19" s="74"/>
      <c r="S19" s="75"/>
      <c r="T19" s="9"/>
      <c r="U19" s="8"/>
      <c r="V19" s="74"/>
      <c r="W19" s="75"/>
      <c r="X19" s="24"/>
      <c r="Y19" s="11"/>
      <c r="Z19" s="74"/>
      <c r="AA19" s="75"/>
      <c r="AB19" s="9"/>
      <c r="AC19" s="8"/>
      <c r="AD19" s="74"/>
      <c r="AE19" s="75"/>
      <c r="AF19" s="11"/>
      <c r="AG19" s="12"/>
      <c r="AH19" s="12">
        <f t="shared" si="0"/>
        <v>0</v>
      </c>
      <c r="AI19" s="15">
        <f t="shared" si="1"/>
        <v>0</v>
      </c>
      <c r="AJ19" s="36">
        <f t="shared" si="2"/>
        <v>0</v>
      </c>
      <c r="AK19" s="36">
        <f t="shared" si="4"/>
        <v>0</v>
      </c>
      <c r="AL19" s="7">
        <f t="shared" si="5"/>
        <v>500</v>
      </c>
      <c r="AM19" s="6"/>
      <c r="AN19" s="6"/>
      <c r="AO19" s="3"/>
      <c r="AP19" s="3"/>
      <c r="AQ19" s="3"/>
    </row>
    <row r="20" spans="1:43" x14ac:dyDescent="0.2">
      <c r="A20" s="28">
        <v>12</v>
      </c>
      <c r="B20" s="32"/>
      <c r="C20" s="22"/>
      <c r="D20" s="23"/>
      <c r="E20" s="21"/>
      <c r="F20" s="21"/>
      <c r="G20" s="21"/>
      <c r="H20" s="16">
        <v>500</v>
      </c>
      <c r="I20" s="14"/>
      <c r="J20" s="78"/>
      <c r="K20" s="24"/>
      <c r="L20" s="11"/>
      <c r="M20" s="25"/>
      <c r="N20" s="78">
        <f t="shared" si="3"/>
        <v>0</v>
      </c>
      <c r="O20" s="74"/>
      <c r="P20" s="75"/>
      <c r="Q20" s="11"/>
      <c r="R20" s="74"/>
      <c r="S20" s="75"/>
      <c r="T20" s="9"/>
      <c r="U20" s="8"/>
      <c r="V20" s="74"/>
      <c r="W20" s="75"/>
      <c r="X20" s="24"/>
      <c r="Y20" s="11"/>
      <c r="Z20" s="74"/>
      <c r="AA20" s="75"/>
      <c r="AB20" s="9"/>
      <c r="AC20" s="8"/>
      <c r="AD20" s="74"/>
      <c r="AE20" s="75"/>
      <c r="AF20" s="11"/>
      <c r="AG20" s="12"/>
      <c r="AH20" s="12">
        <f t="shared" si="0"/>
        <v>0</v>
      </c>
      <c r="AI20" s="15">
        <f t="shared" si="1"/>
        <v>0</v>
      </c>
      <c r="AJ20" s="36">
        <f t="shared" si="2"/>
        <v>0</v>
      </c>
      <c r="AK20" s="36">
        <f t="shared" si="4"/>
        <v>0</v>
      </c>
      <c r="AL20" s="7">
        <f t="shared" si="5"/>
        <v>500</v>
      </c>
      <c r="AM20" s="6"/>
      <c r="AN20" s="6"/>
      <c r="AO20" s="3"/>
      <c r="AP20" s="3"/>
      <c r="AQ20" s="3"/>
    </row>
    <row r="21" spans="1:43" x14ac:dyDescent="0.2">
      <c r="A21" s="28">
        <v>13</v>
      </c>
      <c r="B21" s="32"/>
      <c r="C21" s="22"/>
      <c r="D21" s="23"/>
      <c r="E21" s="21"/>
      <c r="F21" s="21"/>
      <c r="G21" s="21"/>
      <c r="H21" s="16">
        <v>500</v>
      </c>
      <c r="I21" s="14"/>
      <c r="J21" s="78"/>
      <c r="K21" s="24"/>
      <c r="L21" s="11"/>
      <c r="M21" s="25"/>
      <c r="N21" s="78">
        <f t="shared" si="3"/>
        <v>0</v>
      </c>
      <c r="O21" s="74"/>
      <c r="P21" s="75"/>
      <c r="Q21" s="11"/>
      <c r="R21" s="74"/>
      <c r="S21" s="75"/>
      <c r="T21" s="9"/>
      <c r="U21" s="8"/>
      <c r="V21" s="74"/>
      <c r="W21" s="75"/>
      <c r="X21" s="24"/>
      <c r="Y21" s="11"/>
      <c r="Z21" s="74"/>
      <c r="AA21" s="75"/>
      <c r="AB21" s="9"/>
      <c r="AC21" s="8"/>
      <c r="AD21" s="74"/>
      <c r="AE21" s="75"/>
      <c r="AF21" s="11"/>
      <c r="AG21" s="12"/>
      <c r="AH21" s="12">
        <f t="shared" si="0"/>
        <v>0</v>
      </c>
      <c r="AI21" s="15">
        <f t="shared" si="1"/>
        <v>0</v>
      </c>
      <c r="AJ21" s="36">
        <f t="shared" si="2"/>
        <v>0</v>
      </c>
      <c r="AK21" s="36">
        <f t="shared" si="4"/>
        <v>0</v>
      </c>
      <c r="AL21" s="7">
        <f t="shared" si="5"/>
        <v>500</v>
      </c>
    </row>
    <row r="22" spans="1:43" x14ac:dyDescent="0.2">
      <c r="A22" s="28">
        <v>14</v>
      </c>
      <c r="B22" s="32"/>
      <c r="C22" s="22"/>
      <c r="D22" s="23"/>
      <c r="E22" s="21"/>
      <c r="F22" s="21"/>
      <c r="G22" s="21"/>
      <c r="H22" s="16">
        <v>500</v>
      </c>
      <c r="I22" s="14"/>
      <c r="J22" s="78"/>
      <c r="K22" s="24"/>
      <c r="L22" s="11"/>
      <c r="M22" s="25"/>
      <c r="N22" s="78">
        <f t="shared" si="3"/>
        <v>0</v>
      </c>
      <c r="O22" s="74"/>
      <c r="P22" s="75"/>
      <c r="Q22" s="11"/>
      <c r="R22" s="74"/>
      <c r="S22" s="75"/>
      <c r="T22" s="9"/>
      <c r="U22" s="8"/>
      <c r="V22" s="74"/>
      <c r="W22" s="75"/>
      <c r="X22" s="24"/>
      <c r="Y22" s="11"/>
      <c r="Z22" s="74"/>
      <c r="AA22" s="75"/>
      <c r="AB22" s="9"/>
      <c r="AC22" s="8"/>
      <c r="AD22" s="74"/>
      <c r="AE22" s="75"/>
      <c r="AF22" s="11"/>
      <c r="AG22" s="12"/>
      <c r="AH22" s="12">
        <f t="shared" si="0"/>
        <v>0</v>
      </c>
      <c r="AI22" s="15">
        <f t="shared" si="1"/>
        <v>0</v>
      </c>
      <c r="AJ22" s="36">
        <f t="shared" si="2"/>
        <v>0</v>
      </c>
      <c r="AK22" s="36">
        <f t="shared" si="4"/>
        <v>0</v>
      </c>
      <c r="AL22" s="7">
        <f t="shared" si="5"/>
        <v>500</v>
      </c>
    </row>
    <row r="23" spans="1:43" x14ac:dyDescent="0.2">
      <c r="A23" s="28">
        <v>15</v>
      </c>
      <c r="B23" s="32"/>
      <c r="C23" s="22"/>
      <c r="D23" s="23"/>
      <c r="E23" s="21"/>
      <c r="F23" s="21"/>
      <c r="G23" s="21"/>
      <c r="H23" s="16">
        <v>500</v>
      </c>
      <c r="I23" s="14"/>
      <c r="J23" s="78"/>
      <c r="K23" s="24"/>
      <c r="L23" s="11"/>
      <c r="M23" s="25"/>
      <c r="N23" s="78">
        <f t="shared" si="3"/>
        <v>0</v>
      </c>
      <c r="O23" s="74"/>
      <c r="P23" s="75"/>
      <c r="Q23" s="11"/>
      <c r="R23" s="74"/>
      <c r="S23" s="75"/>
      <c r="T23" s="9"/>
      <c r="U23" s="8"/>
      <c r="V23" s="74"/>
      <c r="W23" s="75"/>
      <c r="X23" s="24"/>
      <c r="Y23" s="11"/>
      <c r="Z23" s="74"/>
      <c r="AA23" s="75"/>
      <c r="AB23" s="9"/>
      <c r="AC23" s="8"/>
      <c r="AD23" s="74"/>
      <c r="AE23" s="75"/>
      <c r="AF23" s="11"/>
      <c r="AG23" s="12"/>
      <c r="AH23" s="12">
        <f t="shared" si="0"/>
        <v>0</v>
      </c>
      <c r="AI23" s="15">
        <f t="shared" si="1"/>
        <v>0</v>
      </c>
      <c r="AJ23" s="36">
        <f t="shared" si="2"/>
        <v>0</v>
      </c>
      <c r="AK23" s="36">
        <f t="shared" si="4"/>
        <v>0</v>
      </c>
      <c r="AL23" s="7">
        <f t="shared" si="5"/>
        <v>500</v>
      </c>
    </row>
    <row r="24" spans="1:43" x14ac:dyDescent="0.2">
      <c r="A24" s="28">
        <v>16</v>
      </c>
      <c r="B24" s="32"/>
      <c r="C24" s="22"/>
      <c r="D24" s="23"/>
      <c r="E24" s="21"/>
      <c r="F24" s="21"/>
      <c r="G24" s="21"/>
      <c r="H24" s="16">
        <v>500</v>
      </c>
      <c r="I24" s="14"/>
      <c r="J24" s="78"/>
      <c r="K24" s="24"/>
      <c r="L24" s="11"/>
      <c r="M24" s="25"/>
      <c r="N24" s="78">
        <f t="shared" si="3"/>
        <v>0</v>
      </c>
      <c r="O24" s="74"/>
      <c r="P24" s="75"/>
      <c r="Q24" s="11"/>
      <c r="R24" s="74"/>
      <c r="S24" s="75"/>
      <c r="T24" s="9"/>
      <c r="U24" s="8"/>
      <c r="V24" s="74"/>
      <c r="W24" s="75"/>
      <c r="X24" s="24"/>
      <c r="Y24" s="11"/>
      <c r="Z24" s="74"/>
      <c r="AA24" s="75"/>
      <c r="AB24" s="9"/>
      <c r="AC24" s="8"/>
      <c r="AD24" s="74"/>
      <c r="AE24" s="75"/>
      <c r="AF24" s="11"/>
      <c r="AG24" s="12"/>
      <c r="AH24" s="12">
        <f t="shared" si="0"/>
        <v>0</v>
      </c>
      <c r="AI24" s="15">
        <f t="shared" si="1"/>
        <v>0</v>
      </c>
      <c r="AJ24" s="36">
        <f t="shared" si="2"/>
        <v>0</v>
      </c>
      <c r="AK24" s="36">
        <f t="shared" si="4"/>
        <v>0</v>
      </c>
      <c r="AL24" s="7">
        <f t="shared" si="5"/>
        <v>500</v>
      </c>
    </row>
    <row r="25" spans="1:43" x14ac:dyDescent="0.2">
      <c r="A25" s="28">
        <v>17</v>
      </c>
      <c r="B25" s="32"/>
      <c r="C25" s="22"/>
      <c r="D25" s="23"/>
      <c r="E25" s="21"/>
      <c r="F25" s="21"/>
      <c r="G25" s="21"/>
      <c r="H25" s="16">
        <v>500</v>
      </c>
      <c r="I25" s="14"/>
      <c r="J25" s="78"/>
      <c r="K25" s="24"/>
      <c r="L25" s="11"/>
      <c r="M25" s="25"/>
      <c r="N25" s="78">
        <f t="shared" si="3"/>
        <v>0</v>
      </c>
      <c r="O25" s="74"/>
      <c r="P25" s="75"/>
      <c r="Q25" s="11"/>
      <c r="R25" s="74"/>
      <c r="S25" s="75"/>
      <c r="T25" s="9"/>
      <c r="U25" s="8"/>
      <c r="V25" s="74"/>
      <c r="W25" s="75"/>
      <c r="X25" s="24"/>
      <c r="Y25" s="11"/>
      <c r="Z25" s="74"/>
      <c r="AA25" s="75"/>
      <c r="AB25" s="9"/>
      <c r="AC25" s="8"/>
      <c r="AD25" s="74"/>
      <c r="AE25" s="75"/>
      <c r="AF25" s="11"/>
      <c r="AG25" s="12"/>
      <c r="AH25" s="12">
        <f t="shared" si="0"/>
        <v>0</v>
      </c>
      <c r="AI25" s="15">
        <f t="shared" si="1"/>
        <v>0</v>
      </c>
      <c r="AJ25" s="36">
        <f t="shared" si="2"/>
        <v>0</v>
      </c>
      <c r="AK25" s="36">
        <f t="shared" si="4"/>
        <v>0</v>
      </c>
      <c r="AL25" s="7">
        <f t="shared" si="5"/>
        <v>500</v>
      </c>
    </row>
    <row r="26" spans="1:43" x14ac:dyDescent="0.2">
      <c r="A26" s="28">
        <v>18</v>
      </c>
      <c r="B26" s="32"/>
      <c r="C26" s="22"/>
      <c r="D26" s="23"/>
      <c r="E26" s="21"/>
      <c r="F26" s="21"/>
      <c r="G26" s="21"/>
      <c r="H26" s="16">
        <v>500</v>
      </c>
      <c r="I26" s="14"/>
      <c r="J26" s="78"/>
      <c r="K26" s="24"/>
      <c r="L26" s="11"/>
      <c r="M26" s="25"/>
      <c r="N26" s="78">
        <f t="shared" si="3"/>
        <v>0</v>
      </c>
      <c r="O26" s="74"/>
      <c r="P26" s="75"/>
      <c r="Q26" s="11"/>
      <c r="R26" s="74"/>
      <c r="S26" s="75"/>
      <c r="T26" s="9"/>
      <c r="U26" s="8"/>
      <c r="V26" s="74"/>
      <c r="W26" s="75"/>
      <c r="X26" s="24"/>
      <c r="Y26" s="11"/>
      <c r="Z26" s="74"/>
      <c r="AA26" s="75"/>
      <c r="AB26" s="9"/>
      <c r="AC26" s="8"/>
      <c r="AD26" s="74"/>
      <c r="AE26" s="75"/>
      <c r="AF26" s="11"/>
      <c r="AG26" s="12"/>
      <c r="AH26" s="12">
        <f t="shared" si="0"/>
        <v>0</v>
      </c>
      <c r="AI26" s="15">
        <f t="shared" si="1"/>
        <v>0</v>
      </c>
      <c r="AJ26" s="36">
        <f t="shared" si="2"/>
        <v>0</v>
      </c>
      <c r="AK26" s="36">
        <f t="shared" si="4"/>
        <v>0</v>
      </c>
      <c r="AL26" s="7">
        <f t="shared" si="5"/>
        <v>500</v>
      </c>
    </row>
    <row r="27" spans="1:43" x14ac:dyDescent="0.2">
      <c r="A27" s="28">
        <v>19</v>
      </c>
      <c r="B27" s="32"/>
      <c r="C27" s="22"/>
      <c r="D27" s="23"/>
      <c r="E27" s="21"/>
      <c r="F27" s="21"/>
      <c r="G27" s="21"/>
      <c r="H27" s="16">
        <v>500</v>
      </c>
      <c r="I27" s="14"/>
      <c r="J27" s="78"/>
      <c r="K27" s="24"/>
      <c r="L27" s="11"/>
      <c r="M27" s="25"/>
      <c r="N27" s="78">
        <f t="shared" si="3"/>
        <v>0</v>
      </c>
      <c r="O27" s="74"/>
      <c r="P27" s="75"/>
      <c r="Q27" s="11"/>
      <c r="R27" s="74"/>
      <c r="S27" s="75"/>
      <c r="T27" s="9"/>
      <c r="U27" s="8"/>
      <c r="V27" s="74"/>
      <c r="W27" s="75"/>
      <c r="X27" s="24"/>
      <c r="Y27" s="11"/>
      <c r="Z27" s="74"/>
      <c r="AA27" s="75"/>
      <c r="AB27" s="9"/>
      <c r="AC27" s="8"/>
      <c r="AD27" s="74"/>
      <c r="AE27" s="75"/>
      <c r="AF27" s="11"/>
      <c r="AG27" s="12"/>
      <c r="AH27" s="12">
        <f t="shared" si="0"/>
        <v>0</v>
      </c>
      <c r="AI27" s="15">
        <f t="shared" si="1"/>
        <v>0</v>
      </c>
      <c r="AJ27" s="36">
        <f t="shared" si="2"/>
        <v>0</v>
      </c>
      <c r="AK27" s="36">
        <f t="shared" si="4"/>
        <v>0</v>
      </c>
      <c r="AL27" s="7">
        <f t="shared" si="5"/>
        <v>500</v>
      </c>
    </row>
    <row r="28" spans="1:43" x14ac:dyDescent="0.2">
      <c r="A28" s="28">
        <v>20</v>
      </c>
      <c r="B28" s="32"/>
      <c r="C28" s="22"/>
      <c r="D28" s="23"/>
      <c r="E28" s="21"/>
      <c r="F28" s="21"/>
      <c r="G28" s="21"/>
      <c r="H28" s="16">
        <v>500</v>
      </c>
      <c r="I28" s="14"/>
      <c r="J28" s="78"/>
      <c r="K28" s="24"/>
      <c r="L28" s="11"/>
      <c r="M28" s="25"/>
      <c r="N28" s="78">
        <f t="shared" si="3"/>
        <v>0</v>
      </c>
      <c r="O28" s="74"/>
      <c r="P28" s="75"/>
      <c r="Q28" s="11"/>
      <c r="R28" s="74"/>
      <c r="S28" s="75"/>
      <c r="T28" s="9"/>
      <c r="U28" s="8"/>
      <c r="V28" s="74"/>
      <c r="W28" s="75"/>
      <c r="X28" s="24"/>
      <c r="Y28" s="11"/>
      <c r="Z28" s="74"/>
      <c r="AA28" s="75"/>
      <c r="AB28" s="9"/>
      <c r="AC28" s="8"/>
      <c r="AD28" s="74"/>
      <c r="AE28" s="75"/>
      <c r="AF28" s="11"/>
      <c r="AG28" s="12"/>
      <c r="AH28" s="12">
        <f t="shared" si="0"/>
        <v>0</v>
      </c>
      <c r="AI28" s="15">
        <f t="shared" si="1"/>
        <v>0</v>
      </c>
      <c r="AJ28" s="36">
        <f t="shared" si="2"/>
        <v>0</v>
      </c>
      <c r="AK28" s="36">
        <f t="shared" si="4"/>
        <v>0</v>
      </c>
      <c r="AL28" s="7">
        <f t="shared" si="5"/>
        <v>500</v>
      </c>
    </row>
    <row r="29" spans="1:43" x14ac:dyDescent="0.2">
      <c r="A29" s="28">
        <v>21</v>
      </c>
      <c r="B29" s="32"/>
      <c r="C29" s="22"/>
      <c r="D29" s="23"/>
      <c r="E29" s="21"/>
      <c r="F29" s="21"/>
      <c r="G29" s="21"/>
      <c r="H29" s="16">
        <v>500</v>
      </c>
      <c r="I29" s="14"/>
      <c r="J29" s="78"/>
      <c r="K29" s="24"/>
      <c r="L29" s="11"/>
      <c r="M29" s="25"/>
      <c r="N29" s="78">
        <f t="shared" si="3"/>
        <v>0</v>
      </c>
      <c r="O29" s="74"/>
      <c r="P29" s="75"/>
      <c r="Q29" s="11"/>
      <c r="R29" s="74"/>
      <c r="S29" s="75"/>
      <c r="T29" s="9"/>
      <c r="U29" s="8"/>
      <c r="V29" s="74"/>
      <c r="W29" s="75"/>
      <c r="X29" s="24"/>
      <c r="Y29" s="11"/>
      <c r="Z29" s="74"/>
      <c r="AA29" s="75"/>
      <c r="AB29" s="9"/>
      <c r="AC29" s="8"/>
      <c r="AD29" s="74"/>
      <c r="AE29" s="75"/>
      <c r="AF29" s="11"/>
      <c r="AG29" s="12"/>
      <c r="AH29" s="12">
        <f t="shared" si="0"/>
        <v>0</v>
      </c>
      <c r="AI29" s="15">
        <f t="shared" si="1"/>
        <v>0</v>
      </c>
      <c r="AJ29" s="36">
        <f t="shared" si="2"/>
        <v>0</v>
      </c>
      <c r="AK29" s="36">
        <f t="shared" si="4"/>
        <v>0</v>
      </c>
      <c r="AL29" s="7">
        <f t="shared" si="5"/>
        <v>500</v>
      </c>
    </row>
    <row r="30" spans="1:43" x14ac:dyDescent="0.2">
      <c r="A30" s="28">
        <v>22</v>
      </c>
      <c r="B30" s="32"/>
      <c r="C30" s="22"/>
      <c r="D30" s="23"/>
      <c r="E30" s="21"/>
      <c r="F30" s="21"/>
      <c r="G30" s="21"/>
      <c r="H30" s="16">
        <v>500</v>
      </c>
      <c r="I30" s="14"/>
      <c r="J30" s="78"/>
      <c r="K30" s="24"/>
      <c r="L30" s="11"/>
      <c r="M30" s="25"/>
      <c r="N30" s="78">
        <f t="shared" si="3"/>
        <v>0</v>
      </c>
      <c r="O30" s="74"/>
      <c r="P30" s="75"/>
      <c r="Q30" s="11"/>
      <c r="R30" s="74"/>
      <c r="S30" s="75"/>
      <c r="T30" s="9"/>
      <c r="U30" s="8"/>
      <c r="V30" s="74"/>
      <c r="W30" s="75"/>
      <c r="X30" s="24"/>
      <c r="Y30" s="11"/>
      <c r="Z30" s="74"/>
      <c r="AA30" s="75"/>
      <c r="AB30" s="9"/>
      <c r="AC30" s="8"/>
      <c r="AD30" s="74"/>
      <c r="AE30" s="75"/>
      <c r="AF30" s="11"/>
      <c r="AG30" s="12"/>
      <c r="AH30" s="12">
        <f t="shared" si="0"/>
        <v>0</v>
      </c>
      <c r="AI30" s="15">
        <f t="shared" si="1"/>
        <v>0</v>
      </c>
      <c r="AJ30" s="36">
        <f t="shared" si="2"/>
        <v>0</v>
      </c>
      <c r="AK30" s="36">
        <f t="shared" si="4"/>
        <v>0</v>
      </c>
      <c r="AL30" s="7">
        <f t="shared" si="5"/>
        <v>500</v>
      </c>
    </row>
    <row r="31" spans="1:43" x14ac:dyDescent="0.2">
      <c r="A31" s="28">
        <v>23</v>
      </c>
      <c r="B31" s="32"/>
      <c r="C31" s="22"/>
      <c r="D31" s="23"/>
      <c r="E31" s="21"/>
      <c r="F31" s="21"/>
      <c r="G31" s="21"/>
      <c r="H31" s="16">
        <v>500</v>
      </c>
      <c r="I31" s="14"/>
      <c r="J31" s="78"/>
      <c r="K31" s="24"/>
      <c r="L31" s="11"/>
      <c r="M31" s="25"/>
      <c r="N31" s="78">
        <f t="shared" si="3"/>
        <v>0</v>
      </c>
      <c r="O31" s="74"/>
      <c r="P31" s="75"/>
      <c r="Q31" s="11"/>
      <c r="R31" s="74"/>
      <c r="S31" s="75"/>
      <c r="T31" s="9"/>
      <c r="U31" s="8"/>
      <c r="V31" s="74"/>
      <c r="W31" s="75"/>
      <c r="X31" s="24"/>
      <c r="Y31" s="11"/>
      <c r="Z31" s="74"/>
      <c r="AA31" s="75"/>
      <c r="AB31" s="9"/>
      <c r="AC31" s="8"/>
      <c r="AD31" s="74"/>
      <c r="AE31" s="75"/>
      <c r="AF31" s="11"/>
      <c r="AG31" s="12"/>
      <c r="AH31" s="12">
        <f t="shared" si="0"/>
        <v>0</v>
      </c>
      <c r="AI31" s="15">
        <f t="shared" si="1"/>
        <v>0</v>
      </c>
      <c r="AJ31" s="36">
        <f t="shared" si="2"/>
        <v>0</v>
      </c>
      <c r="AK31" s="36">
        <f t="shared" si="4"/>
        <v>0</v>
      </c>
      <c r="AL31" s="7">
        <f t="shared" si="5"/>
        <v>500</v>
      </c>
    </row>
    <row r="32" spans="1:43" x14ac:dyDescent="0.2">
      <c r="A32" s="28">
        <v>24</v>
      </c>
      <c r="B32" s="32"/>
      <c r="C32" s="22"/>
      <c r="D32" s="23"/>
      <c r="E32" s="21"/>
      <c r="F32" s="21"/>
      <c r="G32" s="21"/>
      <c r="H32" s="16">
        <v>500</v>
      </c>
      <c r="I32" s="14"/>
      <c r="J32" s="78"/>
      <c r="K32" s="24"/>
      <c r="L32" s="11"/>
      <c r="M32" s="25"/>
      <c r="N32" s="78">
        <f t="shared" si="3"/>
        <v>0</v>
      </c>
      <c r="O32" s="74"/>
      <c r="P32" s="75"/>
      <c r="Q32" s="11"/>
      <c r="R32" s="74"/>
      <c r="S32" s="75"/>
      <c r="T32" s="9"/>
      <c r="U32" s="8"/>
      <c r="V32" s="74"/>
      <c r="W32" s="75"/>
      <c r="X32" s="24"/>
      <c r="Y32" s="11"/>
      <c r="Z32" s="74"/>
      <c r="AA32" s="75"/>
      <c r="AB32" s="9"/>
      <c r="AC32" s="8"/>
      <c r="AD32" s="74"/>
      <c r="AE32" s="75"/>
      <c r="AF32" s="11"/>
      <c r="AG32" s="12"/>
      <c r="AH32" s="12">
        <f t="shared" si="0"/>
        <v>0</v>
      </c>
      <c r="AI32" s="15">
        <f t="shared" si="1"/>
        <v>0</v>
      </c>
      <c r="AJ32" s="36">
        <f t="shared" si="2"/>
        <v>0</v>
      </c>
      <c r="AK32" s="36">
        <f t="shared" si="4"/>
        <v>0</v>
      </c>
      <c r="AL32" s="7">
        <f t="shared" si="5"/>
        <v>500</v>
      </c>
    </row>
    <row r="33" spans="1:48" x14ac:dyDescent="0.2">
      <c r="A33" s="28">
        <v>25</v>
      </c>
      <c r="B33" s="32"/>
      <c r="C33" s="22"/>
      <c r="D33" s="23"/>
      <c r="E33" s="21"/>
      <c r="F33" s="21"/>
      <c r="G33" s="21"/>
      <c r="H33" s="16">
        <v>500</v>
      </c>
      <c r="I33" s="14"/>
      <c r="J33" s="78"/>
      <c r="K33" s="24"/>
      <c r="L33" s="11"/>
      <c r="M33" s="25"/>
      <c r="N33" s="78">
        <f t="shared" si="3"/>
        <v>0</v>
      </c>
      <c r="O33" s="74"/>
      <c r="P33" s="75"/>
      <c r="Q33" s="11"/>
      <c r="R33" s="74"/>
      <c r="S33" s="75"/>
      <c r="T33" s="9"/>
      <c r="U33" s="8"/>
      <c r="V33" s="74"/>
      <c r="W33" s="75"/>
      <c r="X33" s="24"/>
      <c r="Y33" s="11"/>
      <c r="Z33" s="74"/>
      <c r="AA33" s="75"/>
      <c r="AB33" s="9"/>
      <c r="AC33" s="8"/>
      <c r="AD33" s="74"/>
      <c r="AE33" s="75"/>
      <c r="AF33" s="11"/>
      <c r="AG33" s="12"/>
      <c r="AH33" s="12">
        <f t="shared" si="0"/>
        <v>0</v>
      </c>
      <c r="AI33" s="15">
        <f t="shared" si="1"/>
        <v>0</v>
      </c>
      <c r="AJ33" s="36">
        <f t="shared" si="2"/>
        <v>0</v>
      </c>
      <c r="AK33" s="36">
        <f t="shared" si="4"/>
        <v>0</v>
      </c>
      <c r="AL33" s="7">
        <f t="shared" si="5"/>
        <v>500</v>
      </c>
    </row>
    <row r="34" spans="1:48" x14ac:dyDescent="0.2">
      <c r="A34" s="28">
        <v>26</v>
      </c>
      <c r="B34" s="32"/>
      <c r="C34" s="22"/>
      <c r="D34" s="23"/>
      <c r="E34" s="21"/>
      <c r="F34" s="21"/>
      <c r="G34" s="21"/>
      <c r="H34" s="16">
        <v>500</v>
      </c>
      <c r="I34" s="14"/>
      <c r="J34" s="78"/>
      <c r="K34" s="24"/>
      <c r="L34" s="11"/>
      <c r="M34" s="25"/>
      <c r="N34" s="78">
        <f t="shared" si="3"/>
        <v>0</v>
      </c>
      <c r="O34" s="74"/>
      <c r="P34" s="75"/>
      <c r="Q34" s="11"/>
      <c r="R34" s="74"/>
      <c r="S34" s="75"/>
      <c r="T34" s="9"/>
      <c r="U34" s="8"/>
      <c r="V34" s="74"/>
      <c r="W34" s="75"/>
      <c r="X34" s="24"/>
      <c r="Y34" s="11"/>
      <c r="Z34" s="74"/>
      <c r="AA34" s="75"/>
      <c r="AB34" s="9"/>
      <c r="AC34" s="8"/>
      <c r="AD34" s="74"/>
      <c r="AE34" s="75"/>
      <c r="AF34" s="11"/>
      <c r="AG34" s="12"/>
      <c r="AH34" s="12">
        <f t="shared" si="0"/>
        <v>0</v>
      </c>
      <c r="AI34" s="15">
        <f t="shared" si="1"/>
        <v>0</v>
      </c>
      <c r="AJ34" s="36">
        <f t="shared" si="2"/>
        <v>0</v>
      </c>
      <c r="AK34" s="36">
        <f t="shared" si="4"/>
        <v>0</v>
      </c>
      <c r="AL34" s="7">
        <f t="shared" si="5"/>
        <v>500</v>
      </c>
    </row>
    <row r="35" spans="1:48" x14ac:dyDescent="0.2">
      <c r="A35" s="28">
        <v>27</v>
      </c>
      <c r="B35" s="32"/>
      <c r="C35" s="22"/>
      <c r="D35" s="23"/>
      <c r="E35" s="21"/>
      <c r="F35" s="21"/>
      <c r="G35" s="21"/>
      <c r="H35" s="16">
        <v>500</v>
      </c>
      <c r="I35" s="14"/>
      <c r="J35" s="78"/>
      <c r="K35" s="24"/>
      <c r="L35" s="11"/>
      <c r="M35" s="25"/>
      <c r="N35" s="78">
        <f t="shared" si="3"/>
        <v>0</v>
      </c>
      <c r="O35" s="74"/>
      <c r="P35" s="75"/>
      <c r="Q35" s="11"/>
      <c r="R35" s="74"/>
      <c r="S35" s="75"/>
      <c r="T35" s="9"/>
      <c r="U35" s="8"/>
      <c r="V35" s="74"/>
      <c r="W35" s="75"/>
      <c r="X35" s="24"/>
      <c r="Y35" s="11"/>
      <c r="Z35" s="74"/>
      <c r="AA35" s="75"/>
      <c r="AB35" s="9"/>
      <c r="AC35" s="8"/>
      <c r="AD35" s="74"/>
      <c r="AE35" s="75"/>
      <c r="AF35" s="11"/>
      <c r="AG35" s="12"/>
      <c r="AH35" s="12">
        <f t="shared" si="0"/>
        <v>0</v>
      </c>
      <c r="AI35" s="15">
        <f t="shared" si="1"/>
        <v>0</v>
      </c>
      <c r="AJ35" s="36">
        <f t="shared" si="2"/>
        <v>0</v>
      </c>
      <c r="AK35" s="36">
        <f t="shared" si="4"/>
        <v>0</v>
      </c>
      <c r="AL35" s="7">
        <f t="shared" si="5"/>
        <v>500</v>
      </c>
    </row>
    <row r="36" spans="1:48" x14ac:dyDescent="0.2">
      <c r="A36" s="28">
        <v>28</v>
      </c>
      <c r="B36" s="32"/>
      <c r="C36" s="22"/>
      <c r="D36" s="23"/>
      <c r="E36" s="21"/>
      <c r="F36" s="21"/>
      <c r="G36" s="21"/>
      <c r="H36" s="16">
        <v>500</v>
      </c>
      <c r="I36" s="14"/>
      <c r="J36" s="78"/>
      <c r="K36" s="24"/>
      <c r="L36" s="11"/>
      <c r="M36" s="25"/>
      <c r="N36" s="78">
        <f t="shared" si="3"/>
        <v>0</v>
      </c>
      <c r="O36" s="74"/>
      <c r="P36" s="75"/>
      <c r="Q36" s="11"/>
      <c r="R36" s="74"/>
      <c r="S36" s="75"/>
      <c r="T36" s="9"/>
      <c r="U36" s="8"/>
      <c r="V36" s="74"/>
      <c r="W36" s="75"/>
      <c r="X36" s="24"/>
      <c r="Y36" s="11"/>
      <c r="Z36" s="74"/>
      <c r="AA36" s="75"/>
      <c r="AB36" s="9"/>
      <c r="AC36" s="8"/>
      <c r="AD36" s="74"/>
      <c r="AE36" s="75"/>
      <c r="AF36" s="11"/>
      <c r="AG36" s="12"/>
      <c r="AH36" s="12">
        <f t="shared" si="0"/>
        <v>0</v>
      </c>
      <c r="AI36" s="15">
        <f t="shared" si="1"/>
        <v>0</v>
      </c>
      <c r="AJ36" s="36">
        <f t="shared" si="2"/>
        <v>0</v>
      </c>
      <c r="AK36" s="36">
        <f t="shared" si="4"/>
        <v>0</v>
      </c>
      <c r="AL36" s="7">
        <f t="shared" si="5"/>
        <v>500</v>
      </c>
    </row>
    <row r="37" spans="1:48" x14ac:dyDescent="0.2">
      <c r="A37" s="28">
        <v>29</v>
      </c>
      <c r="B37" s="32"/>
      <c r="C37" s="22"/>
      <c r="D37" s="23"/>
      <c r="E37" s="21"/>
      <c r="F37" s="21"/>
      <c r="G37" s="21"/>
      <c r="H37" s="16">
        <v>500</v>
      </c>
      <c r="I37" s="14"/>
      <c r="J37" s="78"/>
      <c r="K37" s="24"/>
      <c r="L37" s="11"/>
      <c r="M37" s="25"/>
      <c r="N37" s="78">
        <f t="shared" si="3"/>
        <v>0</v>
      </c>
      <c r="O37" s="74"/>
      <c r="P37" s="75"/>
      <c r="Q37" s="11"/>
      <c r="R37" s="74"/>
      <c r="S37" s="75"/>
      <c r="T37" s="9"/>
      <c r="U37" s="8"/>
      <c r="V37" s="74"/>
      <c r="W37" s="75"/>
      <c r="X37" s="24"/>
      <c r="Y37" s="11"/>
      <c r="Z37" s="74"/>
      <c r="AA37" s="75"/>
      <c r="AB37" s="9"/>
      <c r="AC37" s="8"/>
      <c r="AD37" s="74"/>
      <c r="AE37" s="75"/>
      <c r="AF37" s="11"/>
      <c r="AG37" s="12"/>
      <c r="AH37" s="12">
        <f t="shared" si="0"/>
        <v>0</v>
      </c>
      <c r="AI37" s="15">
        <f t="shared" si="1"/>
        <v>0</v>
      </c>
      <c r="AJ37" s="36">
        <f t="shared" si="2"/>
        <v>0</v>
      </c>
      <c r="AK37" s="36">
        <f t="shared" si="4"/>
        <v>0</v>
      </c>
      <c r="AL37" s="7">
        <f t="shared" si="5"/>
        <v>500</v>
      </c>
    </row>
    <row r="38" spans="1:48" x14ac:dyDescent="0.2">
      <c r="A38" s="28">
        <v>30</v>
      </c>
      <c r="B38" s="32"/>
      <c r="C38" s="22"/>
      <c r="D38" s="23"/>
      <c r="E38" s="21"/>
      <c r="F38" s="21"/>
      <c r="G38" s="21"/>
      <c r="H38" s="16">
        <v>500</v>
      </c>
      <c r="I38" s="14"/>
      <c r="J38" s="78"/>
      <c r="K38" s="24"/>
      <c r="L38" s="11"/>
      <c r="M38" s="25"/>
      <c r="N38" s="78">
        <f t="shared" si="3"/>
        <v>0</v>
      </c>
      <c r="O38" s="74"/>
      <c r="P38" s="75"/>
      <c r="Q38" s="11"/>
      <c r="R38" s="74"/>
      <c r="S38" s="75"/>
      <c r="T38" s="9"/>
      <c r="U38" s="8"/>
      <c r="V38" s="74"/>
      <c r="W38" s="75"/>
      <c r="X38" s="24"/>
      <c r="Y38" s="11"/>
      <c r="Z38" s="74"/>
      <c r="AA38" s="75"/>
      <c r="AB38" s="9"/>
      <c r="AC38" s="8"/>
      <c r="AD38" s="74"/>
      <c r="AE38" s="75"/>
      <c r="AF38" s="11"/>
      <c r="AG38" s="12"/>
      <c r="AH38" s="12">
        <f t="shared" si="0"/>
        <v>0</v>
      </c>
      <c r="AI38" s="15">
        <f t="shared" si="1"/>
        <v>0</v>
      </c>
      <c r="AJ38" s="36">
        <f t="shared" si="2"/>
        <v>0</v>
      </c>
      <c r="AK38" s="36">
        <f t="shared" si="4"/>
        <v>0</v>
      </c>
      <c r="AL38" s="7">
        <f t="shared" si="5"/>
        <v>500</v>
      </c>
    </row>
    <row r="39" spans="1:48" x14ac:dyDescent="0.2">
      <c r="A39" s="28">
        <v>31</v>
      </c>
      <c r="B39" s="32"/>
      <c r="C39" s="22"/>
      <c r="D39" s="23"/>
      <c r="E39" s="21"/>
      <c r="F39" s="21"/>
      <c r="G39" s="21"/>
      <c r="H39" s="16">
        <v>500</v>
      </c>
      <c r="I39" s="14"/>
      <c r="J39" s="78"/>
      <c r="K39" s="24"/>
      <c r="L39" s="11"/>
      <c r="M39" s="25"/>
      <c r="N39" s="78">
        <f t="shared" si="3"/>
        <v>0</v>
      </c>
      <c r="O39" s="74"/>
      <c r="P39" s="75"/>
      <c r="Q39" s="11"/>
      <c r="R39" s="74"/>
      <c r="S39" s="75"/>
      <c r="T39" s="9"/>
      <c r="U39" s="8"/>
      <c r="V39" s="74"/>
      <c r="W39" s="75"/>
      <c r="X39" s="24"/>
      <c r="Y39" s="11"/>
      <c r="Z39" s="74"/>
      <c r="AA39" s="75"/>
      <c r="AB39" s="9"/>
      <c r="AC39" s="8"/>
      <c r="AD39" s="74"/>
      <c r="AE39" s="75"/>
      <c r="AF39" s="11"/>
      <c r="AG39" s="12"/>
      <c r="AH39" s="12">
        <f t="shared" si="0"/>
        <v>0</v>
      </c>
      <c r="AI39" s="15">
        <f t="shared" si="1"/>
        <v>0</v>
      </c>
      <c r="AJ39" s="36">
        <f t="shared" si="2"/>
        <v>0</v>
      </c>
      <c r="AK39" s="36">
        <f t="shared" si="4"/>
        <v>0</v>
      </c>
      <c r="AL39" s="7">
        <f t="shared" si="5"/>
        <v>500</v>
      </c>
    </row>
    <row r="40" spans="1:48" x14ac:dyDescent="0.2">
      <c r="A40" s="28">
        <v>32</v>
      </c>
      <c r="B40" s="32"/>
      <c r="C40" s="22"/>
      <c r="D40" s="23"/>
      <c r="E40" s="21"/>
      <c r="F40" s="21"/>
      <c r="G40" s="21"/>
      <c r="H40" s="16">
        <v>500</v>
      </c>
      <c r="I40" s="14"/>
      <c r="J40" s="78"/>
      <c r="K40" s="24"/>
      <c r="L40" s="11"/>
      <c r="M40" s="25"/>
      <c r="N40" s="78">
        <f t="shared" si="3"/>
        <v>0</v>
      </c>
      <c r="O40" s="74"/>
      <c r="P40" s="75"/>
      <c r="Q40" s="11"/>
      <c r="R40" s="74"/>
      <c r="S40" s="75"/>
      <c r="T40" s="9"/>
      <c r="U40" s="8"/>
      <c r="V40" s="74"/>
      <c r="W40" s="75"/>
      <c r="X40" s="24"/>
      <c r="Y40" s="11"/>
      <c r="Z40" s="74"/>
      <c r="AA40" s="75"/>
      <c r="AB40" s="9"/>
      <c r="AC40" s="8"/>
      <c r="AD40" s="74"/>
      <c r="AE40" s="75"/>
      <c r="AF40" s="11"/>
      <c r="AG40" s="12"/>
      <c r="AH40" s="12">
        <f t="shared" si="0"/>
        <v>0</v>
      </c>
      <c r="AI40" s="15">
        <f t="shared" si="1"/>
        <v>0</v>
      </c>
      <c r="AJ40" s="36">
        <f t="shared" si="2"/>
        <v>0</v>
      </c>
      <c r="AK40" s="36">
        <f t="shared" si="4"/>
        <v>0</v>
      </c>
      <c r="AL40" s="7">
        <f t="shared" si="5"/>
        <v>500</v>
      </c>
    </row>
    <row r="41" spans="1:48" x14ac:dyDescent="0.2">
      <c r="A41" s="28">
        <v>33</v>
      </c>
      <c r="B41" s="32"/>
      <c r="C41" s="22"/>
      <c r="D41" s="23"/>
      <c r="E41" s="21"/>
      <c r="F41" s="21"/>
      <c r="G41" s="21"/>
      <c r="H41" s="16">
        <v>500</v>
      </c>
      <c r="I41" s="14"/>
      <c r="J41" s="78"/>
      <c r="K41" s="24"/>
      <c r="L41" s="11"/>
      <c r="M41" s="25"/>
      <c r="N41" s="78">
        <f t="shared" si="3"/>
        <v>0</v>
      </c>
      <c r="O41" s="74"/>
      <c r="P41" s="75"/>
      <c r="Q41" s="11"/>
      <c r="R41" s="74"/>
      <c r="S41" s="75"/>
      <c r="T41" s="9"/>
      <c r="U41" s="8"/>
      <c r="V41" s="74"/>
      <c r="W41" s="75"/>
      <c r="X41" s="24"/>
      <c r="Y41" s="11"/>
      <c r="Z41" s="74"/>
      <c r="AA41" s="75"/>
      <c r="AB41" s="9"/>
      <c r="AC41" s="8"/>
      <c r="AD41" s="74"/>
      <c r="AE41" s="75"/>
      <c r="AF41" s="11"/>
      <c r="AG41" s="12"/>
      <c r="AH41" s="12">
        <f t="shared" si="0"/>
        <v>0</v>
      </c>
      <c r="AI41" s="15">
        <f t="shared" si="1"/>
        <v>0</v>
      </c>
      <c r="AJ41" s="36">
        <f t="shared" si="2"/>
        <v>0</v>
      </c>
      <c r="AK41" s="36">
        <f t="shared" si="4"/>
        <v>0</v>
      </c>
      <c r="AL41" s="7">
        <f t="shared" si="5"/>
        <v>500</v>
      </c>
    </row>
    <row r="42" spans="1:48" x14ac:dyDescent="0.2">
      <c r="A42" s="28">
        <v>34</v>
      </c>
      <c r="B42" s="32"/>
      <c r="C42" s="22"/>
      <c r="D42" s="23"/>
      <c r="E42" s="21"/>
      <c r="F42" s="21"/>
      <c r="G42" s="21"/>
      <c r="H42" s="16">
        <v>500</v>
      </c>
      <c r="I42" s="14"/>
      <c r="J42" s="78"/>
      <c r="K42" s="24"/>
      <c r="L42" s="11"/>
      <c r="M42" s="25"/>
      <c r="N42" s="78">
        <f t="shared" si="3"/>
        <v>0</v>
      </c>
      <c r="O42" s="74"/>
      <c r="P42" s="75"/>
      <c r="Q42" s="11"/>
      <c r="R42" s="74"/>
      <c r="S42" s="75"/>
      <c r="T42" s="9"/>
      <c r="U42" s="8"/>
      <c r="V42" s="74"/>
      <c r="W42" s="75"/>
      <c r="X42" s="24"/>
      <c r="Y42" s="11"/>
      <c r="Z42" s="74"/>
      <c r="AA42" s="75"/>
      <c r="AB42" s="9"/>
      <c r="AC42" s="8"/>
      <c r="AD42" s="74"/>
      <c r="AE42" s="75"/>
      <c r="AF42" s="11"/>
      <c r="AG42" s="12"/>
      <c r="AH42" s="12">
        <f t="shared" si="0"/>
        <v>0</v>
      </c>
      <c r="AI42" s="15">
        <f t="shared" si="1"/>
        <v>0</v>
      </c>
      <c r="AJ42" s="36">
        <f t="shared" si="2"/>
        <v>0</v>
      </c>
      <c r="AK42" s="36">
        <f t="shared" si="4"/>
        <v>0</v>
      </c>
      <c r="AL42" s="7">
        <f t="shared" si="5"/>
        <v>500</v>
      </c>
    </row>
    <row r="43" spans="1:48" x14ac:dyDescent="0.2">
      <c r="J43" s="68"/>
      <c r="O43" s="68"/>
      <c r="P43" s="68"/>
      <c r="R43" s="68"/>
      <c r="S43" s="68"/>
      <c r="V43" s="68"/>
      <c r="W43" s="68"/>
      <c r="Z43" s="68"/>
      <c r="AA43" s="68"/>
      <c r="AD43" s="68"/>
      <c r="AE43" s="68"/>
    </row>
    <row r="44" spans="1:48" x14ac:dyDescent="0.2">
      <c r="A44" s="37" t="str">
        <f>Osnovni_podatki!A10</f>
        <v>Predsednik tekmovalnega odbora:</v>
      </c>
      <c r="B44" s="37"/>
      <c r="C44" s="37"/>
      <c r="D44" s="37"/>
      <c r="E44" s="37"/>
      <c r="F44" s="37"/>
      <c r="G44" s="37"/>
      <c r="H44" s="99"/>
      <c r="I44" s="99"/>
      <c r="J44" s="99"/>
      <c r="K44" s="99"/>
      <c r="L44" s="37"/>
      <c r="M44" s="64"/>
      <c r="N44" s="70"/>
      <c r="O44" s="37"/>
      <c r="P44" s="37"/>
      <c r="Q44" s="68" t="str">
        <f>Osnovni_podatki!A11</f>
        <v>Predsednik obračunske komisije:</v>
      </c>
      <c r="R44" s="68"/>
      <c r="S44" s="68"/>
      <c r="T44" s="68"/>
      <c r="U44" s="37"/>
      <c r="V44" s="37"/>
      <c r="W44" s="68"/>
      <c r="X44" s="68"/>
      <c r="Y44" s="37"/>
      <c r="Z44" s="68"/>
      <c r="AA44" s="68"/>
      <c r="AB44" s="37"/>
      <c r="AC44" s="64"/>
      <c r="AD44" s="64"/>
      <c r="AE44" s="37"/>
      <c r="AF44" s="37"/>
      <c r="AG44" s="37"/>
      <c r="AH44" s="115"/>
      <c r="AI44" s="106"/>
      <c r="AJ44" s="57"/>
      <c r="AK44" s="112"/>
      <c r="AL44" s="115" t="str">
        <f>Osnovni_podatki!A12</f>
        <v>Vodja tekmovanja:</v>
      </c>
      <c r="AM44" s="37"/>
      <c r="AN44" s="37"/>
      <c r="AO44" s="37"/>
      <c r="AQ44" s="37"/>
      <c r="AR44" s="37"/>
      <c r="AS44" s="37"/>
      <c r="AT44" s="37"/>
      <c r="AU44" s="37"/>
      <c r="AV44" s="37"/>
    </row>
    <row r="45" spans="1:48" x14ac:dyDescent="0.2">
      <c r="A45" s="37">
        <f>Osnovni_podatki!B10</f>
        <v>0</v>
      </c>
      <c r="B45" s="37"/>
      <c r="C45" s="37"/>
      <c r="D45" s="37"/>
      <c r="E45" s="37"/>
      <c r="F45" s="37"/>
      <c r="G45" s="37"/>
      <c r="H45" s="99"/>
      <c r="I45" s="99"/>
      <c r="J45" s="99"/>
      <c r="K45" s="99"/>
      <c r="L45" s="37"/>
      <c r="M45" s="64"/>
      <c r="N45" s="70"/>
      <c r="O45" s="37"/>
      <c r="P45" s="37"/>
      <c r="Q45" s="68">
        <f>Osnovni_podatki!B11</f>
        <v>0</v>
      </c>
      <c r="R45" s="68"/>
      <c r="S45" s="68"/>
      <c r="T45" s="68"/>
      <c r="U45" s="37"/>
      <c r="V45" s="37"/>
      <c r="W45" s="68"/>
      <c r="X45" s="68"/>
      <c r="Y45" s="37"/>
      <c r="Z45" s="68"/>
      <c r="AA45" s="68"/>
      <c r="AB45" s="37"/>
      <c r="AC45" s="64"/>
      <c r="AD45" s="64"/>
      <c r="AE45" s="37"/>
      <c r="AF45" s="37"/>
      <c r="AG45" s="37"/>
      <c r="AH45" s="115"/>
      <c r="AI45" s="106"/>
      <c r="AJ45" s="57"/>
      <c r="AK45" s="112"/>
      <c r="AL45" s="115">
        <f>Osnovni_podatki!B12</f>
        <v>0</v>
      </c>
      <c r="AM45" s="37"/>
      <c r="AN45" s="37"/>
      <c r="AO45" s="37"/>
      <c r="AQ45" s="37"/>
      <c r="AR45" s="37"/>
      <c r="AS45" s="37"/>
      <c r="AT45" s="37"/>
      <c r="AU45" s="37"/>
      <c r="AV45" s="37"/>
    </row>
    <row r="46" spans="1:48" x14ac:dyDescent="0.2">
      <c r="J46" s="68"/>
      <c r="O46" s="68"/>
      <c r="P46" s="68"/>
      <c r="R46" s="68"/>
      <c r="S46" s="68"/>
      <c r="V46" s="68"/>
      <c r="W46" s="68"/>
      <c r="Z46" s="68"/>
      <c r="AA46" s="68"/>
      <c r="AD46" s="68"/>
      <c r="AE46" s="68"/>
    </row>
    <row r="47" spans="1:48" x14ac:dyDescent="0.2">
      <c r="J47" s="68"/>
      <c r="O47" s="68"/>
      <c r="P47" s="68"/>
      <c r="R47" s="68"/>
      <c r="S47" s="68"/>
      <c r="V47" s="68"/>
      <c r="W47" s="68"/>
      <c r="Z47" s="68"/>
      <c r="AA47" s="68"/>
      <c r="AD47" s="68"/>
      <c r="AE47" s="68"/>
    </row>
    <row r="48" spans="1:48" x14ac:dyDescent="0.2">
      <c r="J48" s="68"/>
      <c r="O48" s="68"/>
      <c r="P48" s="68"/>
      <c r="R48" s="68"/>
      <c r="S48" s="68"/>
      <c r="V48" s="68"/>
      <c r="W48" s="68"/>
      <c r="Z48" s="68"/>
      <c r="AA48" s="68"/>
      <c r="AD48" s="68"/>
      <c r="AE48" s="68"/>
    </row>
    <row r="49" spans="10:31" x14ac:dyDescent="0.2">
      <c r="J49" s="68"/>
      <c r="O49" s="68"/>
      <c r="P49" s="68"/>
      <c r="R49" s="68"/>
      <c r="S49" s="68"/>
      <c r="V49" s="68"/>
      <c r="W49" s="68"/>
      <c r="Z49" s="68"/>
      <c r="AA49" s="68"/>
      <c r="AD49" s="68"/>
      <c r="AE49" s="68"/>
    </row>
    <row r="50" spans="10:31" x14ac:dyDescent="0.2">
      <c r="J50" s="68"/>
      <c r="O50" s="68"/>
      <c r="P50" s="68"/>
      <c r="R50" s="68"/>
      <c r="S50" s="68"/>
      <c r="V50" s="68"/>
      <c r="W50" s="68"/>
      <c r="Z50" s="68"/>
      <c r="AA50" s="68"/>
      <c r="AD50" s="68"/>
      <c r="AE50" s="68"/>
    </row>
    <row r="51" spans="10:31" x14ac:dyDescent="0.2">
      <c r="J51" s="68"/>
      <c r="O51" s="68"/>
      <c r="P51" s="68"/>
      <c r="R51" s="68"/>
      <c r="S51" s="68"/>
      <c r="V51" s="68"/>
      <c r="W51" s="68"/>
      <c r="Z51" s="68"/>
      <c r="AA51" s="68"/>
      <c r="AD51" s="68"/>
      <c r="AE51" s="68"/>
    </row>
    <row r="52" spans="10:31" x14ac:dyDescent="0.2">
      <c r="J52" s="68"/>
      <c r="O52" s="68"/>
      <c r="P52" s="68"/>
      <c r="R52" s="68"/>
      <c r="S52" s="68"/>
      <c r="V52" s="68"/>
      <c r="W52" s="68"/>
      <c r="Z52" s="68"/>
      <c r="AA52" s="68"/>
      <c r="AD52" s="68"/>
      <c r="AE52" s="68"/>
    </row>
    <row r="53" spans="10:31" x14ac:dyDescent="0.2">
      <c r="J53" s="68"/>
      <c r="O53" s="68"/>
      <c r="P53" s="68"/>
      <c r="R53" s="68"/>
      <c r="S53" s="68"/>
      <c r="V53" s="68"/>
      <c r="W53" s="68"/>
      <c r="Z53" s="68"/>
      <c r="AA53" s="68"/>
      <c r="AD53" s="68"/>
      <c r="AE53" s="68"/>
    </row>
    <row r="54" spans="10:31" x14ac:dyDescent="0.2">
      <c r="J54" s="68"/>
      <c r="O54" s="68"/>
      <c r="P54" s="68"/>
      <c r="R54" s="68"/>
      <c r="S54" s="68"/>
      <c r="V54" s="68"/>
      <c r="W54" s="68"/>
      <c r="Z54" s="68"/>
      <c r="AA54" s="68"/>
      <c r="AD54" s="68"/>
      <c r="AE54" s="68"/>
    </row>
    <row r="55" spans="10:31" x14ac:dyDescent="0.2">
      <c r="J55" s="68"/>
      <c r="O55" s="68"/>
      <c r="P55" s="68"/>
      <c r="R55" s="68"/>
      <c r="S55" s="68"/>
      <c r="V55" s="68"/>
      <c r="W55" s="68"/>
      <c r="Z55" s="68"/>
      <c r="AA55" s="68"/>
      <c r="AD55" s="68"/>
      <c r="AE55" s="68"/>
    </row>
    <row r="56" spans="10:31" x14ac:dyDescent="0.2">
      <c r="J56" s="68"/>
      <c r="O56" s="68"/>
      <c r="P56" s="68"/>
      <c r="R56" s="68"/>
      <c r="S56" s="68"/>
      <c r="V56" s="68"/>
      <c r="W56" s="68"/>
      <c r="Z56" s="68"/>
      <c r="AA56" s="68"/>
      <c r="AD56" s="68"/>
      <c r="AE56" s="68"/>
    </row>
    <row r="57" spans="10:31" x14ac:dyDescent="0.2">
      <c r="J57" s="68"/>
      <c r="O57" s="68"/>
      <c r="P57" s="68"/>
      <c r="R57" s="68"/>
      <c r="S57" s="68"/>
      <c r="V57" s="68"/>
      <c r="W57" s="68"/>
      <c r="Z57" s="68"/>
      <c r="AA57" s="68"/>
      <c r="AD57" s="68"/>
      <c r="AE57" s="68"/>
    </row>
    <row r="58" spans="10:31" x14ac:dyDescent="0.2">
      <c r="J58" s="68"/>
      <c r="O58" s="68"/>
      <c r="P58" s="68"/>
      <c r="R58" s="68"/>
      <c r="S58" s="68"/>
      <c r="V58" s="68"/>
      <c r="W58" s="68"/>
      <c r="Z58" s="68"/>
      <c r="AA58" s="68"/>
      <c r="AD58" s="68"/>
      <c r="AE58" s="68"/>
    </row>
    <row r="59" spans="10:31" x14ac:dyDescent="0.2">
      <c r="J59" s="68"/>
      <c r="O59" s="68"/>
      <c r="P59" s="68"/>
      <c r="R59" s="68"/>
      <c r="S59" s="68"/>
      <c r="V59" s="68"/>
      <c r="W59" s="68"/>
      <c r="Z59" s="68"/>
      <c r="AA59" s="68"/>
      <c r="AD59" s="68"/>
      <c r="AE59" s="68"/>
    </row>
    <row r="60" spans="10:31" x14ac:dyDescent="0.2">
      <c r="J60" s="68"/>
      <c r="O60" s="68"/>
      <c r="P60" s="68"/>
      <c r="R60" s="68"/>
      <c r="S60" s="68"/>
      <c r="V60" s="68"/>
      <c r="W60" s="68"/>
      <c r="Z60" s="68"/>
      <c r="AA60" s="68"/>
      <c r="AD60" s="68"/>
      <c r="AE60" s="68"/>
    </row>
    <row r="61" spans="10:31" x14ac:dyDescent="0.2">
      <c r="J61" s="68"/>
      <c r="O61" s="68"/>
      <c r="P61" s="68"/>
      <c r="R61" s="68"/>
      <c r="S61" s="68"/>
      <c r="V61" s="68"/>
      <c r="W61" s="68"/>
      <c r="Z61" s="68"/>
      <c r="AA61" s="68"/>
      <c r="AD61" s="68"/>
      <c r="AE61" s="68"/>
    </row>
  </sheetData>
  <mergeCells count="30">
    <mergeCell ref="T6:U6"/>
    <mergeCell ref="X6:Y6"/>
    <mergeCell ref="AB6:AC6"/>
    <mergeCell ref="Z7:AA7"/>
    <mergeCell ref="AL6:AL8"/>
    <mergeCell ref="N7:N8"/>
    <mergeCell ref="O7:P7"/>
    <mergeCell ref="R7:S7"/>
    <mergeCell ref="T7:U7"/>
    <mergeCell ref="AG6:AG8"/>
    <mergeCell ref="AH6:AH8"/>
    <mergeCell ref="AI6:AI8"/>
    <mergeCell ref="V7:W7"/>
    <mergeCell ref="X7:Y7"/>
    <mergeCell ref="A6:A8"/>
    <mergeCell ref="B6:B8"/>
    <mergeCell ref="C6:C8"/>
    <mergeCell ref="D6:D8"/>
    <mergeCell ref="E6:E8"/>
    <mergeCell ref="F6:F8"/>
    <mergeCell ref="AK6:AK8"/>
    <mergeCell ref="K7:L7"/>
    <mergeCell ref="G6:G8"/>
    <mergeCell ref="H6:H8"/>
    <mergeCell ref="I6:I8"/>
    <mergeCell ref="J6:J8"/>
    <mergeCell ref="AB7:AC7"/>
    <mergeCell ref="AD7:AE7"/>
    <mergeCell ref="AJ6:AJ8"/>
    <mergeCell ref="K6:N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6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ColWidth="8.7109375" defaultRowHeight="12.75" x14ac:dyDescent="0.2"/>
  <sheetData>
    <row r="1" spans="1:8" ht="25.5" customHeight="1" x14ac:dyDescent="0.2">
      <c r="A1" s="80" t="s">
        <v>48</v>
      </c>
      <c r="B1" s="81" t="s">
        <v>49</v>
      </c>
      <c r="D1" s="82" t="s">
        <v>47</v>
      </c>
      <c r="E1" s="81" t="s">
        <v>49</v>
      </c>
      <c r="H1" s="83" t="s">
        <v>50</v>
      </c>
    </row>
    <row r="2" spans="1:8" ht="13.5" thickBot="1" x14ac:dyDescent="0.25">
      <c r="A2" s="84">
        <v>2009</v>
      </c>
      <c r="B2" s="85">
        <v>7</v>
      </c>
      <c r="D2" s="84">
        <v>2009</v>
      </c>
      <c r="E2" s="85">
        <v>12</v>
      </c>
      <c r="H2" s="86">
        <v>2015</v>
      </c>
    </row>
    <row r="3" spans="1:8" x14ac:dyDescent="0.2">
      <c r="A3" s="87">
        <v>2008</v>
      </c>
      <c r="B3" s="88">
        <f>$H$2-A3</f>
        <v>7</v>
      </c>
      <c r="D3" s="87">
        <v>2008</v>
      </c>
      <c r="E3" s="88">
        <v>12</v>
      </c>
    </row>
    <row r="4" spans="1:8" x14ac:dyDescent="0.2">
      <c r="A4" s="87">
        <v>2007</v>
      </c>
      <c r="B4" s="88">
        <f>$H$2-A4</f>
        <v>8</v>
      </c>
      <c r="D4" s="87">
        <v>2007</v>
      </c>
      <c r="E4" s="88">
        <v>12</v>
      </c>
    </row>
    <row r="5" spans="1:8" x14ac:dyDescent="0.2">
      <c r="A5" s="87">
        <v>2006</v>
      </c>
      <c r="B5" s="88">
        <f>$H$2-A5</f>
        <v>9</v>
      </c>
      <c r="D5" s="87">
        <v>2006</v>
      </c>
      <c r="E5" s="88">
        <v>12</v>
      </c>
    </row>
    <row r="6" spans="1:8" x14ac:dyDescent="0.2">
      <c r="A6" s="87">
        <v>2005</v>
      </c>
      <c r="B6" s="88">
        <f>$H$2-A6</f>
        <v>10</v>
      </c>
      <c r="D6" s="87">
        <v>2005</v>
      </c>
      <c r="E6" s="88">
        <v>12</v>
      </c>
    </row>
    <row r="7" spans="1:8" ht="13.5" thickBot="1" x14ac:dyDescent="0.25">
      <c r="A7" s="89">
        <v>2004</v>
      </c>
      <c r="B7" s="90">
        <f>$H$2-A7</f>
        <v>11</v>
      </c>
      <c r="D7" s="87">
        <v>2004</v>
      </c>
      <c r="E7" s="88">
        <v>12</v>
      </c>
    </row>
    <row r="8" spans="1:8" x14ac:dyDescent="0.2">
      <c r="D8" s="87">
        <v>2003</v>
      </c>
      <c r="E8" s="88">
        <f>$H$2-D8</f>
        <v>12</v>
      </c>
    </row>
    <row r="9" spans="1:8" x14ac:dyDescent="0.2">
      <c r="D9" s="87">
        <v>2002</v>
      </c>
      <c r="E9" s="88">
        <f>$H$2-D9</f>
        <v>13</v>
      </c>
    </row>
    <row r="10" spans="1:8" x14ac:dyDescent="0.2">
      <c r="D10" s="87">
        <v>2001</v>
      </c>
      <c r="E10" s="88">
        <f>$H$2-D10</f>
        <v>14</v>
      </c>
    </row>
    <row r="11" spans="1:8" x14ac:dyDescent="0.2">
      <c r="D11" s="87">
        <v>2000</v>
      </c>
      <c r="E11" s="88">
        <f>$H$2-D11</f>
        <v>15</v>
      </c>
    </row>
    <row r="12" spans="1:8" ht="13.5" thickBot="1" x14ac:dyDescent="0.25">
      <c r="D12" s="89">
        <v>1999</v>
      </c>
      <c r="E12" s="90">
        <f>$H$2-D12</f>
        <v>16</v>
      </c>
    </row>
    <row r="14" spans="1:8" ht="13.5" thickBot="1" x14ac:dyDescent="0.25"/>
    <row r="15" spans="1:8" ht="25.5" x14ac:dyDescent="0.2">
      <c r="A15" s="80" t="s">
        <v>48</v>
      </c>
      <c r="B15" s="91" t="s">
        <v>51</v>
      </c>
      <c r="D15" s="82" t="s">
        <v>47</v>
      </c>
      <c r="E15" s="91" t="s">
        <v>51</v>
      </c>
    </row>
    <row r="16" spans="1:8" x14ac:dyDescent="0.2">
      <c r="A16" s="84">
        <v>21</v>
      </c>
      <c r="B16" s="92">
        <v>503</v>
      </c>
      <c r="D16" s="84">
        <v>36</v>
      </c>
      <c r="E16" s="92">
        <v>503</v>
      </c>
    </row>
    <row r="17" spans="1:5" x14ac:dyDescent="0.2">
      <c r="A17" s="87">
        <v>22</v>
      </c>
      <c r="B17" s="93">
        <v>503</v>
      </c>
      <c r="D17" s="87">
        <v>37</v>
      </c>
      <c r="E17" s="93">
        <v>503</v>
      </c>
    </row>
    <row r="18" spans="1:5" x14ac:dyDescent="0.2">
      <c r="A18" s="87">
        <v>23</v>
      </c>
      <c r="B18" s="93">
        <v>503</v>
      </c>
      <c r="D18" s="87">
        <v>38</v>
      </c>
      <c r="E18" s="93">
        <v>503</v>
      </c>
    </row>
    <row r="19" spans="1:5" x14ac:dyDescent="0.2">
      <c r="A19" s="87">
        <v>24</v>
      </c>
      <c r="B19" s="93">
        <v>502</v>
      </c>
      <c r="D19" s="87">
        <v>39</v>
      </c>
      <c r="E19" s="93">
        <v>502</v>
      </c>
    </row>
    <row r="20" spans="1:5" x14ac:dyDescent="0.2">
      <c r="A20" s="87">
        <v>25</v>
      </c>
      <c r="B20" s="93">
        <v>502</v>
      </c>
      <c r="D20" s="87">
        <v>40</v>
      </c>
      <c r="E20" s="93">
        <v>502</v>
      </c>
    </row>
    <row r="21" spans="1:5" x14ac:dyDescent="0.2">
      <c r="A21" s="87">
        <v>26</v>
      </c>
      <c r="B21" s="93">
        <v>502</v>
      </c>
      <c r="D21" s="87">
        <v>41</v>
      </c>
      <c r="E21" s="93">
        <v>502</v>
      </c>
    </row>
    <row r="22" spans="1:5" x14ac:dyDescent="0.2">
      <c r="A22" s="87">
        <v>27</v>
      </c>
      <c r="B22" s="93">
        <v>501</v>
      </c>
      <c r="D22" s="87">
        <v>42</v>
      </c>
      <c r="E22" s="93">
        <v>501</v>
      </c>
    </row>
    <row r="23" spans="1:5" x14ac:dyDescent="0.2">
      <c r="A23" s="87">
        <v>28</v>
      </c>
      <c r="B23" s="93">
        <v>501</v>
      </c>
      <c r="D23" s="87">
        <v>43</v>
      </c>
      <c r="E23" s="93">
        <v>501</v>
      </c>
    </row>
    <row r="24" spans="1:5" x14ac:dyDescent="0.2">
      <c r="A24" s="87">
        <v>29</v>
      </c>
      <c r="B24" s="93">
        <v>501</v>
      </c>
      <c r="D24" s="87">
        <v>44</v>
      </c>
      <c r="E24" s="93">
        <v>501</v>
      </c>
    </row>
    <row r="25" spans="1:5" x14ac:dyDescent="0.2">
      <c r="A25" s="87">
        <v>30</v>
      </c>
      <c r="B25" s="93">
        <v>500</v>
      </c>
      <c r="D25" s="87">
        <v>45</v>
      </c>
      <c r="E25" s="93">
        <v>500</v>
      </c>
    </row>
    <row r="26" spans="1:5" x14ac:dyDescent="0.2">
      <c r="A26" s="87">
        <v>31</v>
      </c>
      <c r="B26" s="93">
        <v>500</v>
      </c>
      <c r="D26" s="87">
        <v>46</v>
      </c>
      <c r="E26" s="93">
        <v>500</v>
      </c>
    </row>
    <row r="27" spans="1:5" x14ac:dyDescent="0.2">
      <c r="A27" s="87">
        <v>32</v>
      </c>
      <c r="B27" s="93">
        <v>500</v>
      </c>
      <c r="D27" s="87">
        <v>47</v>
      </c>
      <c r="E27" s="93">
        <v>500</v>
      </c>
    </row>
    <row r="28" spans="1:5" ht="13.5" thickBot="1" x14ac:dyDescent="0.25">
      <c r="A28" s="89">
        <v>33</v>
      </c>
      <c r="B28" s="94">
        <v>500</v>
      </c>
      <c r="D28" s="89">
        <v>48</v>
      </c>
      <c r="E28" s="94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6</vt:i4>
      </vt:variant>
    </vt:vector>
  </HeadingPairs>
  <TitlesOfParts>
    <vt:vector size="14" baseType="lpstr">
      <vt:lpstr>Osnovni_podatki</vt:lpstr>
      <vt:lpstr>PIONIRJI</vt:lpstr>
      <vt:lpstr>PIONIRKE</vt:lpstr>
      <vt:lpstr>MLADINCI</vt:lpstr>
      <vt:lpstr>MLADINKE</vt:lpstr>
      <vt:lpstr>PRIPRAVNIKI</vt:lpstr>
      <vt:lpstr>PRIPRAVNICE</vt:lpstr>
      <vt:lpstr>Letnice</vt:lpstr>
      <vt:lpstr>MLADINCI!Področje_tiskanja</vt:lpstr>
      <vt:lpstr>MLADINKE!Področje_tiskanja</vt:lpstr>
      <vt:lpstr>PIONIRJI!Področje_tiskanja</vt:lpstr>
      <vt:lpstr>PIONIRKE!Področje_tiskanja</vt:lpstr>
      <vt:lpstr>PRIPRAVNICE!Področje_tiskanja</vt:lpstr>
      <vt:lpstr>PRIPRAVNIKI!Področje_tiskanja</vt:lpstr>
    </vt:vector>
  </TitlesOfParts>
  <Company>Acroni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Dnevna</dc:creator>
  <cp:lastModifiedBy>RobertR</cp:lastModifiedBy>
  <cp:lastPrinted>2015-05-09T11:39:31Z</cp:lastPrinted>
  <dcterms:created xsi:type="dcterms:W3CDTF">2005-04-29T09:10:03Z</dcterms:created>
  <dcterms:modified xsi:type="dcterms:W3CDTF">2015-05-11T18:40:39Z</dcterms:modified>
</cp:coreProperties>
</file>