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R\Documents\Gasilci\Mladinska komisija\2014\KVIZ\"/>
    </mc:Choice>
  </mc:AlternateContent>
  <bookViews>
    <workbookView xWindow="0" yWindow="0" windowWidth="20490" windowHeight="7755" activeTab="1"/>
  </bookViews>
  <sheets>
    <sheet name="Osnovni_podatki" sheetId="7" r:id="rId1"/>
    <sheet name="PIONIRJI" sheetId="3" r:id="rId2"/>
    <sheet name="MLADINCI" sheetId="6" r:id="rId3"/>
    <sheet name="PRIPRAVNIKI" sheetId="4" r:id="rId4"/>
  </sheets>
  <definedNames>
    <definedName name="_xlnm.Print_Area" localSheetId="2">MLADINCI!$A$1:$R$22</definedName>
    <definedName name="_xlnm.Print_Area" localSheetId="1">PIONIRJI!$A$1:$R$18</definedName>
    <definedName name="_xlnm.Print_Area" localSheetId="3">PRIPRAVNIKI!$A$1:$S$15</definedName>
    <definedName name="_xlnm.Print_Titles" localSheetId="2">MLADINCI!$1:$4</definedName>
    <definedName name="_xlnm.Print_Titles" localSheetId="1">PIONIRJI!$1:$4</definedName>
    <definedName name="_xlnm.Print_Titles" localSheetId="3">PRIPRAVNIKI!$1:$4</definedName>
  </definedNames>
  <calcPr calcId="152511"/>
</workbook>
</file>

<file path=xl/calcChain.xml><?xml version="1.0" encoding="utf-8"?>
<calcChain xmlns="http://schemas.openxmlformats.org/spreadsheetml/2006/main">
  <c r="N13" i="6" l="1"/>
  <c r="N9" i="6"/>
  <c r="N15" i="6"/>
  <c r="N7" i="6"/>
  <c r="N10" i="6"/>
  <c r="N8" i="6"/>
  <c r="N5" i="6"/>
  <c r="N14" i="6"/>
  <c r="N11" i="6"/>
  <c r="N6" i="6"/>
  <c r="N16" i="6"/>
  <c r="N12" i="6"/>
  <c r="R15" i="4" l="1"/>
  <c r="G15" i="4"/>
  <c r="A15" i="4"/>
  <c r="R14" i="4"/>
  <c r="G14" i="4"/>
  <c r="A14" i="4"/>
  <c r="R22" i="6"/>
  <c r="G22" i="6"/>
  <c r="A22" i="6"/>
  <c r="R21" i="6"/>
  <c r="G21" i="6"/>
  <c r="A21" i="6"/>
  <c r="R1" i="4"/>
  <c r="G1" i="4"/>
  <c r="A1" i="4"/>
  <c r="R1" i="6"/>
  <c r="G1" i="6"/>
  <c r="A1" i="6"/>
  <c r="R18" i="3"/>
  <c r="G18" i="3"/>
  <c r="A18" i="3"/>
  <c r="R17" i="3"/>
  <c r="G17" i="3"/>
  <c r="A17" i="3"/>
  <c r="R1" i="3"/>
  <c r="G1" i="3"/>
  <c r="A1" i="3"/>
  <c r="Q12" i="4"/>
  <c r="N12" i="4"/>
  <c r="Q11" i="4"/>
  <c r="N11" i="4"/>
  <c r="Q10" i="4"/>
  <c r="N10" i="4"/>
  <c r="Q5" i="4"/>
  <c r="N5" i="4"/>
  <c r="Q6" i="4"/>
  <c r="N6" i="4"/>
  <c r="Q7" i="4"/>
  <c r="N7" i="4"/>
  <c r="Q8" i="4"/>
  <c r="N8" i="4"/>
  <c r="Q9" i="4"/>
  <c r="N9" i="4"/>
  <c r="Q19" i="6"/>
  <c r="N19" i="6"/>
  <c r="Q18" i="6"/>
  <c r="N18" i="6"/>
  <c r="Q17" i="6"/>
  <c r="N17" i="6"/>
  <c r="Q16" i="6"/>
  <c r="Q6" i="6"/>
  <c r="Q11" i="6"/>
  <c r="Q14" i="6"/>
  <c r="Q5" i="6"/>
  <c r="Q8" i="6"/>
  <c r="Q10" i="6"/>
  <c r="Q7" i="6"/>
  <c r="Q15" i="6"/>
  <c r="Q9" i="6"/>
  <c r="Q13" i="6"/>
  <c r="Q12" i="6"/>
  <c r="Q15" i="3"/>
  <c r="N15" i="3"/>
  <c r="Q14" i="3"/>
  <c r="N14" i="3"/>
  <c r="Q13" i="3"/>
  <c r="N13" i="3"/>
  <c r="Q6" i="3"/>
  <c r="N6" i="3"/>
  <c r="Q12" i="3"/>
  <c r="N12" i="3"/>
  <c r="Q9" i="3"/>
  <c r="N9" i="3"/>
  <c r="Q5" i="3"/>
  <c r="N5" i="3"/>
  <c r="Q7" i="3"/>
  <c r="N7" i="3"/>
  <c r="Q11" i="3"/>
  <c r="N11" i="3"/>
  <c r="Q8" i="3"/>
  <c r="N8" i="3"/>
  <c r="N10" i="3"/>
  <c r="R8" i="4" l="1"/>
  <c r="R7" i="4"/>
  <c r="R9" i="4"/>
  <c r="R11" i="4"/>
  <c r="R6" i="4"/>
  <c r="R5" i="4"/>
  <c r="R10" i="4"/>
  <c r="R12" i="4"/>
  <c r="R12" i="6"/>
  <c r="R13" i="6"/>
  <c r="R15" i="6"/>
  <c r="R10" i="6"/>
  <c r="R5" i="6"/>
  <c r="R11" i="6"/>
  <c r="R16" i="6"/>
  <c r="R18" i="6"/>
  <c r="R9" i="6"/>
  <c r="R7" i="6"/>
  <c r="R8" i="6"/>
  <c r="R14" i="6"/>
  <c r="R6" i="6"/>
  <c r="R17" i="6"/>
  <c r="R19" i="6"/>
  <c r="R11" i="3"/>
  <c r="R5" i="3"/>
  <c r="R13" i="3"/>
  <c r="R15" i="3"/>
  <c r="R8" i="3"/>
  <c r="R7" i="3"/>
  <c r="R9" i="3"/>
  <c r="R12" i="3"/>
  <c r="R6" i="3"/>
  <c r="R14" i="3"/>
  <c r="Q10" i="3"/>
  <c r="R10" i="3" s="1"/>
</calcChain>
</file>

<file path=xl/sharedStrings.xml><?xml version="1.0" encoding="utf-8"?>
<sst xmlns="http://schemas.openxmlformats.org/spreadsheetml/2006/main" count="105" uniqueCount="60">
  <si>
    <t>PGD</t>
  </si>
  <si>
    <t>začetno število točk</t>
  </si>
  <si>
    <t>Čas izvedbe</t>
  </si>
  <si>
    <t>Vse negativne točke pri vaji</t>
  </si>
  <si>
    <t>KONČNO ŠTEVILO TOČK</t>
  </si>
  <si>
    <t>DOSEŽENO MESTO</t>
  </si>
  <si>
    <t>Začetno število točk</t>
  </si>
  <si>
    <t>GASILSKA ZVEZA</t>
  </si>
  <si>
    <t>Številka ekipe</t>
  </si>
  <si>
    <t>Skupaj  točke GASILSKA ZNANJA</t>
  </si>
  <si>
    <t>Skupaj  točke  POŽARNA PREVENTIVA</t>
  </si>
  <si>
    <t>Skupaj  točke DRŽI/NE DRŽI</t>
  </si>
  <si>
    <t>Skupaj čas in negativne točke</t>
  </si>
  <si>
    <t>Skupaj  točke  DRŽI / NE DRŽI</t>
  </si>
  <si>
    <t>Skupaj  točke  POŽARNAPREVENTIVA</t>
  </si>
  <si>
    <t>Skupaj  točke GASILSKA  ZNANJA</t>
  </si>
  <si>
    <t>Skupaj  točke DRŽI  / NE DRŽI</t>
  </si>
  <si>
    <t>Skupaj točke POŽARNA PREVENTIVA</t>
  </si>
  <si>
    <t xml:space="preserve"> Skupaj točke GASILSKA ZNANJA</t>
  </si>
  <si>
    <t>Negativne točke skupaj</t>
  </si>
  <si>
    <t>PIONIRJI</t>
  </si>
  <si>
    <t>Štafetno vezanje vozlov</t>
  </si>
  <si>
    <t>Negativne točke</t>
  </si>
  <si>
    <t>MLADINCI</t>
  </si>
  <si>
    <t>GASILCI PRIPRAVNIKI</t>
  </si>
  <si>
    <t>Štafetno vezanje orodja</t>
  </si>
  <si>
    <t>REGIJA</t>
  </si>
  <si>
    <t>TEKMOVALCI</t>
  </si>
  <si>
    <t>Skupaj točke PRVA POMOČ</t>
  </si>
  <si>
    <t>Vodja tekmovanja:</t>
  </si>
  <si>
    <t>Predsednik obračunske komisije:</t>
  </si>
  <si>
    <t>Predsednik tekmovalnega odbora:</t>
  </si>
  <si>
    <t>Datum:</t>
  </si>
  <si>
    <t>Organizator:</t>
  </si>
  <si>
    <t>Naziv tekmovanja:</t>
  </si>
  <si>
    <t>Kraj tekmovanja:</t>
  </si>
  <si>
    <t>Vnos osnovnih podatkov o tekmovanju, ki bodo vidni na izpisih rezultatov</t>
  </si>
  <si>
    <t>Štafetno spoznavnaje gasilskega orodja: Poišči svoj par</t>
  </si>
  <si>
    <t>Štafetno spoznavnaje gasilskega orodja: Sklopi, izberi in najdi</t>
  </si>
  <si>
    <t>Spoznavanje gasilskega orodja: Spajanje cevi na trojak</t>
  </si>
  <si>
    <t>Gasilska zveza Domžale</t>
  </si>
  <si>
    <t>Vir</t>
  </si>
  <si>
    <t>4., 5.4.2014</t>
  </si>
  <si>
    <t>Nace Hribar</t>
  </si>
  <si>
    <t>Boštjan Narobe</t>
  </si>
  <si>
    <t>Tadej Šinkovec</t>
  </si>
  <si>
    <t>VIR</t>
  </si>
  <si>
    <t>IHAN</t>
  </si>
  <si>
    <t>ROVA</t>
  </si>
  <si>
    <t>ŠTUDA</t>
  </si>
  <si>
    <t>ŽEJE - SV. TROJICA</t>
  </si>
  <si>
    <t>HOMEC</t>
  </si>
  <si>
    <t>STOB - DEPALA VAS</t>
  </si>
  <si>
    <t>DOB</t>
  </si>
  <si>
    <t>JARŠE - RODICA</t>
  </si>
  <si>
    <t>RADOMLJE</t>
  </si>
  <si>
    <t>DOMŽALE - MESTO</t>
  </si>
  <si>
    <t>STOB  - DEPALA VAS</t>
  </si>
  <si>
    <t>DEKANI</t>
  </si>
  <si>
    <t>Kviz mladine GZ Domžale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</si>
</sst>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;[Red]0.00"/>
    <numFmt numFmtId="166" formatCode="#,##0.00;[Red]#,##0.00"/>
    <numFmt numFmtId="167" formatCode="[$-F800]dddd\,\ mmmm\ dd\,\ yyyy"/>
  </numFmts>
  <fonts count="27" x14ac:knownFonts="1">
    <font>
      <sz val="10"/>
      <name val="Arial"/>
      <charset val="238"/>
    </font>
    <font>
      <sz val="9"/>
      <name val="Times New Roman CE"/>
      <family val="1"/>
      <charset val="238"/>
    </font>
    <font>
      <sz val="12"/>
      <name val="Times New Roman CE"/>
      <family val="1"/>
      <charset val="238"/>
    </font>
    <font>
      <b/>
      <sz val="18"/>
      <name val="Times New Roman CE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sz val="18"/>
      <name val="Arial"/>
      <family val="2"/>
      <charset val="238"/>
    </font>
    <font>
      <b/>
      <sz val="18"/>
      <name val="Times New Roman CE"/>
      <family val="1"/>
      <charset val="238"/>
    </font>
    <font>
      <sz val="8"/>
      <name val="Arial"/>
      <family val="2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 CE"/>
      <charset val="238"/>
    </font>
    <font>
      <sz val="14"/>
      <name val="Times New Roman CE"/>
      <charset val="238"/>
    </font>
    <font>
      <b/>
      <sz val="14"/>
      <name val="Calibri"/>
      <family val="2"/>
      <charset val="238"/>
      <scheme val="minor"/>
    </font>
    <font>
      <b/>
      <sz val="12"/>
      <color rgb="FFFF0000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justify"/>
    </xf>
    <xf numFmtId="0" fontId="1" fillId="0" borderId="0" xfId="0" applyFont="1"/>
    <xf numFmtId="164" fontId="1" fillId="0" borderId="0" xfId="0" applyNumberFormat="1" applyFont="1" applyFill="1"/>
    <xf numFmtId="0" fontId="1" fillId="0" borderId="0" xfId="0" applyFont="1" applyFill="1" applyBorder="1"/>
    <xf numFmtId="0" fontId="1" fillId="0" borderId="0" xfId="0" applyFont="1" applyBorder="1" applyAlignment="1">
      <alignment textRotation="90"/>
    </xf>
    <xf numFmtId="0" fontId="1" fillId="0" borderId="0" xfId="0" applyFont="1" applyBorder="1"/>
    <xf numFmtId="0" fontId="1" fillId="0" borderId="0" xfId="0" applyFont="1" applyBorder="1" applyAlignment="1">
      <alignment vertical="justify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7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4" fillId="2" borderId="1" xfId="0" applyFont="1" applyFill="1" applyBorder="1" applyAlignment="1"/>
    <xf numFmtId="165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 applyProtection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 textRotation="90"/>
    </xf>
    <xf numFmtId="0" fontId="15" fillId="0" borderId="4" xfId="0" applyFont="1" applyBorder="1" applyAlignment="1">
      <alignment horizontal="center" textRotation="90"/>
    </xf>
    <xf numFmtId="0" fontId="15" fillId="4" borderId="5" xfId="0" applyFont="1" applyFill="1" applyBorder="1" applyAlignment="1">
      <alignment horizontal="center" textRotation="90"/>
    </xf>
    <xf numFmtId="0" fontId="15" fillId="0" borderId="6" xfId="0" applyFont="1" applyBorder="1" applyAlignment="1">
      <alignment horizontal="center" textRotation="90"/>
    </xf>
    <xf numFmtId="0" fontId="15" fillId="4" borderId="7" xfId="0" applyFont="1" applyFill="1" applyBorder="1" applyAlignment="1">
      <alignment horizontal="center" textRotation="90"/>
    </xf>
    <xf numFmtId="2" fontId="14" fillId="0" borderId="8" xfId="0" applyNumberFormat="1" applyFont="1" applyBorder="1" applyAlignment="1">
      <alignment horizontal="center" textRotation="90"/>
    </xf>
    <xf numFmtId="2" fontId="14" fillId="0" borderId="9" xfId="0" applyNumberFormat="1" applyFont="1" applyBorder="1" applyAlignment="1">
      <alignment horizontal="center" textRotation="90"/>
    </xf>
    <xf numFmtId="2" fontId="14" fillId="4" borderId="5" xfId="0" applyNumberFormat="1" applyFont="1" applyFill="1" applyBorder="1" applyAlignment="1">
      <alignment horizontal="center" textRotation="90"/>
    </xf>
    <xf numFmtId="0" fontId="14" fillId="0" borderId="3" xfId="0" applyFont="1" applyBorder="1" applyAlignment="1">
      <alignment horizontal="center" textRotation="90"/>
    </xf>
    <xf numFmtId="0" fontId="15" fillId="4" borderId="3" xfId="0" applyFont="1" applyFill="1" applyBorder="1" applyAlignment="1">
      <alignment horizontal="center" textRotation="90"/>
    </xf>
    <xf numFmtId="0" fontId="15" fillId="0" borderId="10" xfId="0" applyFont="1" applyBorder="1" applyAlignment="1">
      <alignment horizontal="center" textRotation="90"/>
    </xf>
    <xf numFmtId="0" fontId="15" fillId="0" borderId="11" xfId="0" applyFont="1" applyBorder="1" applyAlignment="1">
      <alignment horizontal="center" textRotation="90"/>
    </xf>
    <xf numFmtId="0" fontId="15" fillId="4" borderId="12" xfId="0" applyFont="1" applyFill="1" applyBorder="1" applyAlignment="1">
      <alignment horizontal="center" textRotation="90"/>
    </xf>
    <xf numFmtId="0" fontId="19" fillId="0" borderId="1" xfId="0" applyFont="1" applyBorder="1"/>
    <xf numFmtId="0" fontId="0" fillId="0" borderId="1" xfId="0" applyBorder="1"/>
    <xf numFmtId="0" fontId="8" fillId="0" borderId="3" xfId="0" applyFont="1" applyBorder="1" applyAlignment="1">
      <alignment horizontal="center" vertical="center" textRotation="90"/>
    </xf>
    <xf numFmtId="2" fontId="9" fillId="2" borderId="19" xfId="0" applyNumberFormat="1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2" borderId="19" xfId="0" applyFont="1" applyFill="1" applyBorder="1" applyAlignment="1">
      <alignment horizontal="center"/>
    </xf>
    <xf numFmtId="165" fontId="9" fillId="2" borderId="19" xfId="0" applyNumberFormat="1" applyFont="1" applyFill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 applyProtection="1">
      <alignment horizontal="center"/>
    </xf>
    <xf numFmtId="166" fontId="9" fillId="2" borderId="19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textRotation="90"/>
    </xf>
    <xf numFmtId="0" fontId="13" fillId="0" borderId="19" xfId="0" applyFont="1" applyBorder="1"/>
    <xf numFmtId="0" fontId="13" fillId="0" borderId="1" xfId="0" applyFont="1" applyBorder="1"/>
    <xf numFmtId="0" fontId="20" fillId="0" borderId="0" xfId="0" applyFont="1"/>
    <xf numFmtId="0" fontId="20" fillId="0" borderId="0" xfId="0" applyFont="1" applyAlignment="1">
      <alignment horizontal="left"/>
    </xf>
    <xf numFmtId="0" fontId="22" fillId="6" borderId="1" xfId="0" applyFont="1" applyFill="1" applyBorder="1"/>
    <xf numFmtId="0" fontId="22" fillId="0" borderId="1" xfId="0" applyFont="1" applyBorder="1" applyAlignment="1">
      <alignment horizontal="left"/>
    </xf>
    <xf numFmtId="167" fontId="22" fillId="0" borderId="1" xfId="0" applyNumberFormat="1" applyFont="1" applyBorder="1" applyAlignment="1">
      <alignment horizontal="left"/>
    </xf>
    <xf numFmtId="167" fontId="1" fillId="0" borderId="0" xfId="0" applyNumberFormat="1" applyFont="1"/>
    <xf numFmtId="0" fontId="2" fillId="0" borderId="0" xfId="0" applyFont="1" applyAlignment="1">
      <alignment horizontal="left"/>
    </xf>
    <xf numFmtId="0" fontId="10" fillId="0" borderId="0" xfId="0" applyFont="1"/>
    <xf numFmtId="167" fontId="10" fillId="0" borderId="0" xfId="0" applyNumberFormat="1" applyFont="1" applyAlignment="1">
      <alignment horizontal="right"/>
    </xf>
    <xf numFmtId="0" fontId="24" fillId="0" borderId="0" xfId="0" applyFont="1"/>
    <xf numFmtId="164" fontId="23" fillId="0" borderId="0" xfId="0" applyNumberFormat="1" applyFont="1" applyFill="1" applyBorder="1" applyAlignment="1">
      <alignment horizontal="right"/>
    </xf>
    <xf numFmtId="1" fontId="23" fillId="0" borderId="0" xfId="0" applyNumberFormat="1" applyFont="1" applyFill="1" applyBorder="1" applyAlignment="1">
      <alignment horizontal="right"/>
    </xf>
    <xf numFmtId="0" fontId="25" fillId="0" borderId="19" xfId="0" applyFont="1" applyBorder="1"/>
    <xf numFmtId="0" fontId="25" fillId="0" borderId="1" xfId="0" applyFont="1" applyBorder="1"/>
    <xf numFmtId="0" fontId="25" fillId="0" borderId="1" xfId="0" applyFont="1" applyBorder="1" applyAlignment="1">
      <alignment horizontal="left" vertical="center" wrapText="1"/>
    </xf>
    <xf numFmtId="0" fontId="26" fillId="2" borderId="19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21" fillId="7" borderId="0" xfId="0" applyFont="1" applyFill="1" applyAlignment="1">
      <alignment horizontal="center" wrapText="1"/>
    </xf>
    <xf numFmtId="0" fontId="14" fillId="4" borderId="13" xfId="0" applyFont="1" applyFill="1" applyBorder="1" applyAlignment="1">
      <alignment horizontal="center" textRotation="90"/>
    </xf>
    <xf numFmtId="0" fontId="16" fillId="4" borderId="11" xfId="0" applyFont="1" applyFill="1" applyBorder="1" applyAlignment="1">
      <alignment horizontal="center" textRotation="90"/>
    </xf>
    <xf numFmtId="0" fontId="15" fillId="5" borderId="13" xfId="0" applyFont="1" applyFill="1" applyBorder="1" applyAlignment="1">
      <alignment horizontal="center" textRotation="90"/>
    </xf>
    <xf numFmtId="0" fontId="16" fillId="5" borderId="11" xfId="0" applyFont="1" applyFill="1" applyBorder="1" applyAlignment="1">
      <alignment horizontal="center" textRotation="90"/>
    </xf>
    <xf numFmtId="0" fontId="15" fillId="8" borderId="13" xfId="0" applyFont="1" applyFill="1" applyBorder="1" applyAlignment="1">
      <alignment horizontal="center" textRotation="90"/>
    </xf>
    <xf numFmtId="0" fontId="18" fillId="8" borderId="11" xfId="0" applyFont="1" applyFill="1" applyBorder="1" applyAlignment="1">
      <alignment horizontal="center" textRotation="90"/>
    </xf>
    <xf numFmtId="0" fontId="15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6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justify" textRotation="90"/>
    </xf>
    <xf numFmtId="0" fontId="7" fillId="0" borderId="11" xfId="0" applyFont="1" applyBorder="1" applyAlignment="1">
      <alignment horizontal="center" vertical="justify" textRotation="90"/>
    </xf>
    <xf numFmtId="0" fontId="14" fillId="0" borderId="13" xfId="0" applyFont="1" applyBorder="1" applyAlignment="1">
      <alignment horizontal="center" textRotation="90"/>
    </xf>
    <xf numFmtId="0" fontId="16" fillId="0" borderId="11" xfId="0" applyFont="1" applyBorder="1" applyAlignment="1">
      <alignment horizontal="center" textRotation="90"/>
    </xf>
    <xf numFmtId="0" fontId="15" fillId="4" borderId="14" xfId="0" applyFont="1" applyFill="1" applyBorder="1" applyAlignment="1">
      <alignment horizontal="center" textRotation="90"/>
    </xf>
    <xf numFmtId="0" fontId="16" fillId="4" borderId="12" xfId="0" applyFont="1" applyFill="1" applyBorder="1" applyAlignment="1">
      <alignment horizontal="center" textRotation="90"/>
    </xf>
    <xf numFmtId="0" fontId="15" fillId="4" borderId="14" xfId="0" applyFont="1" applyFill="1" applyBorder="1" applyAlignment="1">
      <alignment horizontal="center" textRotation="89"/>
    </xf>
    <xf numFmtId="0" fontId="16" fillId="4" borderId="12" xfId="0" applyFont="1" applyFill="1" applyBorder="1" applyAlignment="1">
      <alignment horizontal="center" textRotation="89"/>
    </xf>
    <xf numFmtId="0" fontId="15" fillId="4" borderId="13" xfId="0" applyFont="1" applyFill="1" applyBorder="1" applyAlignment="1">
      <alignment horizontal="center" textRotation="90" wrapText="1"/>
    </xf>
    <xf numFmtId="0" fontId="16" fillId="4" borderId="11" xfId="0" applyFont="1" applyFill="1" applyBorder="1" applyAlignment="1">
      <alignment horizont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2" fontId="14" fillId="5" borderId="13" xfId="0" applyNumberFormat="1" applyFont="1" applyFill="1" applyBorder="1" applyAlignment="1">
      <alignment horizontal="center" vertical="justify" textRotation="90"/>
    </xf>
    <xf numFmtId="2" fontId="14" fillId="5" borderId="11" xfId="0" applyNumberFormat="1" applyFont="1" applyFill="1" applyBorder="1" applyAlignment="1">
      <alignment horizontal="center" vertical="justify" textRotation="90"/>
    </xf>
    <xf numFmtId="0" fontId="14" fillId="4" borderId="11" xfId="0" applyFont="1" applyFill="1" applyBorder="1" applyAlignment="1">
      <alignment horizontal="center" textRotation="90"/>
    </xf>
    <xf numFmtId="0" fontId="14" fillId="0" borderId="15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textRotation="90"/>
    </xf>
    <xf numFmtId="0" fontId="14" fillId="4" borderId="14" xfId="0" applyFont="1" applyFill="1" applyBorder="1" applyAlignment="1">
      <alignment horizontal="center" textRotation="90"/>
    </xf>
    <xf numFmtId="0" fontId="14" fillId="4" borderId="12" xfId="0" applyFont="1" applyFill="1" applyBorder="1" applyAlignment="1">
      <alignment horizontal="center" textRotation="90"/>
    </xf>
    <xf numFmtId="0" fontId="17" fillId="4" borderId="11" xfId="0" applyFont="1" applyFill="1" applyBorder="1" applyAlignment="1">
      <alignment horizontal="center" textRotation="90"/>
    </xf>
    <xf numFmtId="0" fontId="14" fillId="5" borderId="17" xfId="0" applyFont="1" applyFill="1" applyBorder="1" applyAlignment="1">
      <alignment horizontal="center" textRotation="90"/>
    </xf>
    <xf numFmtId="0" fontId="16" fillId="5" borderId="20" xfId="0" applyFont="1" applyFill="1" applyBorder="1" applyAlignment="1">
      <alignment horizontal="center" textRotation="90"/>
    </xf>
    <xf numFmtId="0" fontId="16" fillId="5" borderId="18" xfId="0" applyFont="1" applyFill="1" applyBorder="1" applyAlignment="1">
      <alignment horizontal="center" textRotation="90"/>
    </xf>
    <xf numFmtId="0" fontId="16" fillId="5" borderId="21" xfId="0" applyFont="1" applyFill="1" applyBorder="1" applyAlignment="1">
      <alignment horizontal="center" textRotation="90"/>
    </xf>
    <xf numFmtId="0" fontId="14" fillId="8" borderId="13" xfId="0" applyNumberFormat="1" applyFont="1" applyFill="1" applyBorder="1" applyAlignment="1">
      <alignment horizontal="center" textRotation="90"/>
    </xf>
    <xf numFmtId="0" fontId="16" fillId="8" borderId="11" xfId="0" applyNumberFormat="1" applyFont="1" applyFill="1" applyBorder="1" applyAlignment="1">
      <alignment horizontal="center" textRotation="90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textRotation="90"/>
    </xf>
    <xf numFmtId="0" fontId="8" fillId="0" borderId="11" xfId="0" applyFont="1" applyBorder="1" applyAlignment="1">
      <alignment horizontal="center" textRotation="90"/>
    </xf>
    <xf numFmtId="0" fontId="15" fillId="0" borderId="7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textRotation="90"/>
    </xf>
    <xf numFmtId="0" fontId="16" fillId="4" borderId="18" xfId="0" applyFont="1" applyFill="1" applyBorder="1" applyAlignment="1">
      <alignment horizontal="center" textRotation="90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B11"/>
  <sheetViews>
    <sheetView workbookViewId="0">
      <selection activeCell="F18" sqref="F18"/>
    </sheetView>
  </sheetViews>
  <sheetFormatPr defaultRowHeight="12.75" x14ac:dyDescent="0.2"/>
  <cols>
    <col min="1" max="1" width="34" style="64" bestFit="1" customWidth="1"/>
    <col min="2" max="2" width="48.85546875" style="65" customWidth="1"/>
    <col min="3" max="16384" width="9.140625" style="64"/>
  </cols>
  <sheetData>
    <row r="2" spans="1:2" ht="15.75" x14ac:dyDescent="0.25">
      <c r="A2" s="84" t="s">
        <v>36</v>
      </c>
      <c r="B2" s="84"/>
    </row>
    <row r="5" spans="1:2" ht="15" x14ac:dyDescent="0.25">
      <c r="A5" s="66" t="s">
        <v>34</v>
      </c>
      <c r="B5" s="67" t="s">
        <v>59</v>
      </c>
    </row>
    <row r="6" spans="1:2" ht="15" x14ac:dyDescent="0.25">
      <c r="A6" s="66" t="s">
        <v>33</v>
      </c>
      <c r="B6" s="67" t="s">
        <v>40</v>
      </c>
    </row>
    <row r="7" spans="1:2" ht="15" x14ac:dyDescent="0.25">
      <c r="A7" s="66" t="s">
        <v>35</v>
      </c>
      <c r="B7" s="67" t="s">
        <v>41</v>
      </c>
    </row>
    <row r="8" spans="1:2" ht="15" x14ac:dyDescent="0.25">
      <c r="A8" s="66" t="s">
        <v>32</v>
      </c>
      <c r="B8" s="68" t="s">
        <v>42</v>
      </c>
    </row>
    <row r="9" spans="1:2" ht="15" x14ac:dyDescent="0.25">
      <c r="A9" s="66" t="s">
        <v>31</v>
      </c>
      <c r="B9" s="67" t="s">
        <v>44</v>
      </c>
    </row>
    <row r="10" spans="1:2" ht="15" x14ac:dyDescent="0.25">
      <c r="A10" s="66" t="s">
        <v>30</v>
      </c>
      <c r="B10" s="67" t="s">
        <v>43</v>
      </c>
    </row>
    <row r="11" spans="1:2" ht="15" x14ac:dyDescent="0.25">
      <c r="A11" s="66" t="s">
        <v>29</v>
      </c>
      <c r="B11" s="67" t="s">
        <v>45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:A13"/>
    </sheetView>
  </sheetViews>
  <sheetFormatPr defaultRowHeight="18.75" x14ac:dyDescent="0.3"/>
  <cols>
    <col min="1" max="2" width="5.7109375" style="14" customWidth="1"/>
    <col min="3" max="3" width="25.7109375" style="14" customWidth="1"/>
    <col min="4" max="6" width="25.7109375" style="12" customWidth="1"/>
    <col min="7" max="9" width="5.7109375" style="10" customWidth="1"/>
    <col min="10" max="10" width="5.7109375" style="15" customWidth="1"/>
    <col min="11" max="11" width="5.7109375" style="10" customWidth="1"/>
    <col min="12" max="15" width="7.28515625" style="10" customWidth="1"/>
    <col min="16" max="16" width="7.28515625" style="21" customWidth="1"/>
    <col min="17" max="17" width="7.28515625" style="17" customWidth="1"/>
    <col min="18" max="18" width="9.5703125" style="17" customWidth="1"/>
    <col min="19" max="19" width="9.140625" style="2"/>
    <col min="20" max="20" width="14.7109375" style="2" bestFit="1" customWidth="1"/>
    <col min="21" max="16384" width="9.140625" style="2"/>
  </cols>
  <sheetData>
    <row r="1" spans="1:20" s="73" customFormat="1" x14ac:dyDescent="0.3">
      <c r="A1" s="71" t="str">
        <f>Osnovni_podatki!B6</f>
        <v>Gasilska zveza Domžale</v>
      </c>
      <c r="B1" s="71"/>
      <c r="C1" s="71"/>
      <c r="D1" s="71"/>
      <c r="E1" s="71"/>
      <c r="F1" s="71"/>
      <c r="G1" s="21" t="str">
        <f>Osnovni_podatki!B5</f>
        <v>Kviz mladine GZ Domžale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72" t="str">
        <f>Osnovni_podatki!B7&amp;", "&amp;TEXT(Osnovni_podatki!B8,"dd. mmmm yyyy")</f>
        <v>Vir, 4., 5.4.2014</v>
      </c>
    </row>
    <row r="2" spans="1:20" ht="12.75" customHeight="1" thickBot="1" x14ac:dyDescent="0.35">
      <c r="G2" s="36"/>
    </row>
    <row r="3" spans="1:20" ht="60" customHeight="1" thickBot="1" x14ac:dyDescent="0.25">
      <c r="A3" s="89" t="s">
        <v>5</v>
      </c>
      <c r="B3" s="100" t="s">
        <v>8</v>
      </c>
      <c r="C3" s="97" t="s">
        <v>20</v>
      </c>
      <c r="D3" s="98"/>
      <c r="E3" s="98"/>
      <c r="F3" s="99"/>
      <c r="G3" s="102" t="s">
        <v>6</v>
      </c>
      <c r="H3" s="85" t="s">
        <v>16</v>
      </c>
      <c r="I3" s="104" t="s">
        <v>28</v>
      </c>
      <c r="J3" s="106" t="s">
        <v>17</v>
      </c>
      <c r="K3" s="108" t="s">
        <v>18</v>
      </c>
      <c r="L3" s="91" t="s">
        <v>21</v>
      </c>
      <c r="M3" s="92"/>
      <c r="N3" s="93"/>
      <c r="O3" s="94" t="s">
        <v>37</v>
      </c>
      <c r="P3" s="95"/>
      <c r="Q3" s="96"/>
      <c r="R3" s="87" t="s">
        <v>4</v>
      </c>
      <c r="S3" s="7"/>
      <c r="T3" s="69"/>
    </row>
    <row r="4" spans="1:20" ht="159.94999999999999" customHeight="1" thickBot="1" x14ac:dyDescent="0.25">
      <c r="A4" s="90"/>
      <c r="B4" s="101"/>
      <c r="C4" s="61" t="s">
        <v>0</v>
      </c>
      <c r="D4" s="61" t="s">
        <v>7</v>
      </c>
      <c r="E4" s="61" t="s">
        <v>26</v>
      </c>
      <c r="F4" s="61" t="s">
        <v>27</v>
      </c>
      <c r="G4" s="103"/>
      <c r="H4" s="86"/>
      <c r="I4" s="105"/>
      <c r="J4" s="107"/>
      <c r="K4" s="109"/>
      <c r="L4" s="37" t="s">
        <v>2</v>
      </c>
      <c r="M4" s="38" t="s">
        <v>22</v>
      </c>
      <c r="N4" s="39" t="s">
        <v>12</v>
      </c>
      <c r="O4" s="37" t="s">
        <v>2</v>
      </c>
      <c r="P4" s="40" t="s">
        <v>22</v>
      </c>
      <c r="Q4" s="41" t="s">
        <v>12</v>
      </c>
      <c r="R4" s="88"/>
      <c r="S4" s="6"/>
    </row>
    <row r="5" spans="1:20" ht="21.75" customHeight="1" x14ac:dyDescent="0.3">
      <c r="A5" s="80">
        <v>1</v>
      </c>
      <c r="B5" s="54"/>
      <c r="C5" s="76" t="s">
        <v>50</v>
      </c>
      <c r="D5" s="55"/>
      <c r="E5" s="62"/>
      <c r="F5" s="62"/>
      <c r="G5" s="54">
        <v>500</v>
      </c>
      <c r="H5" s="54">
        <v>8</v>
      </c>
      <c r="I5" s="56">
        <v>10</v>
      </c>
      <c r="J5" s="56">
        <v>18</v>
      </c>
      <c r="K5" s="56">
        <v>40</v>
      </c>
      <c r="L5" s="57">
        <v>20.91</v>
      </c>
      <c r="M5" s="58">
        <v>0</v>
      </c>
      <c r="N5" s="59">
        <f t="shared" ref="N5:N13" si="0">L5+M5</f>
        <v>20.91</v>
      </c>
      <c r="O5" s="57">
        <v>24</v>
      </c>
      <c r="P5" s="58">
        <v>0</v>
      </c>
      <c r="Q5" s="59">
        <f t="shared" ref="Q5:Q13" si="1">O5+P5</f>
        <v>24</v>
      </c>
      <c r="R5" s="53">
        <f t="shared" ref="R5:R13" si="2">G5+SUM(H5:K5)-Q5-N5</f>
        <v>531.09</v>
      </c>
      <c r="S5" s="6"/>
    </row>
    <row r="6" spans="1:20" ht="21.75" customHeight="1" x14ac:dyDescent="0.3">
      <c r="A6" s="81">
        <v>2</v>
      </c>
      <c r="B6" s="18"/>
      <c r="C6" s="77" t="s">
        <v>53</v>
      </c>
      <c r="D6" s="51"/>
      <c r="E6" s="63"/>
      <c r="F6" s="63"/>
      <c r="G6" s="18">
        <v>500</v>
      </c>
      <c r="H6" s="18">
        <v>10</v>
      </c>
      <c r="I6" s="26">
        <v>9</v>
      </c>
      <c r="J6" s="26">
        <v>18</v>
      </c>
      <c r="K6" s="26">
        <v>39</v>
      </c>
      <c r="L6" s="29">
        <v>20.5</v>
      </c>
      <c r="M6" s="30">
        <v>0</v>
      </c>
      <c r="N6" s="31">
        <f t="shared" si="0"/>
        <v>20.5</v>
      </c>
      <c r="O6" s="29">
        <v>24.52</v>
      </c>
      <c r="P6" s="30">
        <v>0</v>
      </c>
      <c r="Q6" s="31">
        <f t="shared" si="1"/>
        <v>24.52</v>
      </c>
      <c r="R6" s="32">
        <f t="shared" si="2"/>
        <v>530.98</v>
      </c>
      <c r="S6" s="6"/>
    </row>
    <row r="7" spans="1:20" ht="21.75" customHeight="1" x14ac:dyDescent="0.3">
      <c r="A7" s="81">
        <v>3</v>
      </c>
      <c r="B7" s="18"/>
      <c r="C7" s="77" t="s">
        <v>49</v>
      </c>
      <c r="D7" s="51"/>
      <c r="E7" s="63"/>
      <c r="F7" s="63"/>
      <c r="G7" s="18">
        <v>500</v>
      </c>
      <c r="H7" s="18">
        <v>9</v>
      </c>
      <c r="I7" s="26">
        <v>10</v>
      </c>
      <c r="J7" s="26">
        <v>19</v>
      </c>
      <c r="K7" s="26">
        <v>32</v>
      </c>
      <c r="L7" s="29">
        <v>15.99</v>
      </c>
      <c r="M7" s="30">
        <v>0</v>
      </c>
      <c r="N7" s="31">
        <f t="shared" si="0"/>
        <v>15.99</v>
      </c>
      <c r="O7" s="29">
        <v>24.1</v>
      </c>
      <c r="P7" s="30">
        <v>0</v>
      </c>
      <c r="Q7" s="31">
        <f t="shared" si="1"/>
        <v>24.1</v>
      </c>
      <c r="R7" s="32">
        <f t="shared" si="2"/>
        <v>529.91</v>
      </c>
      <c r="S7" s="6"/>
    </row>
    <row r="8" spans="1:20" ht="21.75" customHeight="1" x14ac:dyDescent="0.3">
      <c r="A8" s="81">
        <v>4</v>
      </c>
      <c r="B8" s="18"/>
      <c r="C8" s="77" t="s">
        <v>47</v>
      </c>
      <c r="D8" s="51"/>
      <c r="E8" s="63"/>
      <c r="F8" s="63"/>
      <c r="G8" s="18">
        <v>500</v>
      </c>
      <c r="H8" s="18">
        <v>10</v>
      </c>
      <c r="I8" s="26">
        <v>8</v>
      </c>
      <c r="J8" s="26">
        <v>18</v>
      </c>
      <c r="K8" s="26">
        <v>38</v>
      </c>
      <c r="L8" s="29">
        <v>16.73</v>
      </c>
      <c r="M8" s="30">
        <v>10</v>
      </c>
      <c r="N8" s="31">
        <f t="shared" si="0"/>
        <v>26.73</v>
      </c>
      <c r="O8" s="29">
        <v>19.97</v>
      </c>
      <c r="P8" s="30">
        <v>5</v>
      </c>
      <c r="Q8" s="31">
        <f t="shared" si="1"/>
        <v>24.97</v>
      </c>
      <c r="R8" s="32">
        <f t="shared" si="2"/>
        <v>522.29999999999995</v>
      </c>
      <c r="S8" s="6"/>
    </row>
    <row r="9" spans="1:20" ht="21.75" customHeight="1" x14ac:dyDescent="0.3">
      <c r="A9" s="81">
        <v>5</v>
      </c>
      <c r="B9" s="18"/>
      <c r="C9" s="77" t="s">
        <v>51</v>
      </c>
      <c r="D9" s="51"/>
      <c r="E9" s="63"/>
      <c r="F9" s="63"/>
      <c r="G9" s="18">
        <v>500</v>
      </c>
      <c r="H9" s="18">
        <v>9</v>
      </c>
      <c r="I9" s="26">
        <v>8</v>
      </c>
      <c r="J9" s="26">
        <v>16</v>
      </c>
      <c r="K9" s="26">
        <v>30</v>
      </c>
      <c r="L9" s="29">
        <v>16.53</v>
      </c>
      <c r="M9" s="30">
        <v>0</v>
      </c>
      <c r="N9" s="31">
        <f t="shared" si="0"/>
        <v>16.53</v>
      </c>
      <c r="O9" s="29">
        <v>27.99</v>
      </c>
      <c r="P9" s="30">
        <v>0</v>
      </c>
      <c r="Q9" s="31">
        <f t="shared" si="1"/>
        <v>27.99</v>
      </c>
      <c r="R9" s="32">
        <f t="shared" si="2"/>
        <v>518.48</v>
      </c>
      <c r="S9" s="6"/>
    </row>
    <row r="10" spans="1:20" ht="21.75" customHeight="1" x14ac:dyDescent="0.3">
      <c r="A10" s="81">
        <v>6</v>
      </c>
      <c r="B10" s="18"/>
      <c r="C10" s="77" t="s">
        <v>46</v>
      </c>
      <c r="D10" s="51"/>
      <c r="E10" s="63"/>
      <c r="F10" s="63"/>
      <c r="G10" s="18">
        <v>500</v>
      </c>
      <c r="H10" s="18">
        <v>8</v>
      </c>
      <c r="I10" s="26">
        <v>10</v>
      </c>
      <c r="J10" s="26">
        <v>13</v>
      </c>
      <c r="K10" s="26">
        <v>40</v>
      </c>
      <c r="L10" s="29">
        <v>17.3</v>
      </c>
      <c r="M10" s="30">
        <v>0</v>
      </c>
      <c r="N10" s="31">
        <f t="shared" si="0"/>
        <v>17.3</v>
      </c>
      <c r="O10" s="29">
        <v>25.2</v>
      </c>
      <c r="P10" s="30">
        <v>15</v>
      </c>
      <c r="Q10" s="31">
        <f t="shared" si="1"/>
        <v>40.200000000000003</v>
      </c>
      <c r="R10" s="32">
        <f t="shared" si="2"/>
        <v>513.5</v>
      </c>
      <c r="S10" s="6"/>
    </row>
    <row r="11" spans="1:20" ht="21.75" customHeight="1" x14ac:dyDescent="0.3">
      <c r="A11" s="81">
        <v>7</v>
      </c>
      <c r="B11" s="18"/>
      <c r="C11" s="77" t="s">
        <v>48</v>
      </c>
      <c r="D11" s="51"/>
      <c r="E11" s="63"/>
      <c r="F11" s="63"/>
      <c r="G11" s="18">
        <v>500</v>
      </c>
      <c r="H11" s="18">
        <v>6</v>
      </c>
      <c r="I11" s="26">
        <v>10</v>
      </c>
      <c r="J11" s="26">
        <v>15</v>
      </c>
      <c r="K11" s="26">
        <v>30</v>
      </c>
      <c r="L11" s="29">
        <v>39.89</v>
      </c>
      <c r="M11" s="30">
        <v>0</v>
      </c>
      <c r="N11" s="31">
        <f t="shared" si="0"/>
        <v>39.89</v>
      </c>
      <c r="O11" s="29">
        <v>26.63</v>
      </c>
      <c r="P11" s="30">
        <v>5</v>
      </c>
      <c r="Q11" s="31">
        <f t="shared" si="1"/>
        <v>31.63</v>
      </c>
      <c r="R11" s="32">
        <f t="shared" si="2"/>
        <v>489.48</v>
      </c>
      <c r="S11" s="6"/>
    </row>
    <row r="12" spans="1:20" ht="21.75" customHeight="1" x14ac:dyDescent="0.3">
      <c r="A12" s="81">
        <v>8</v>
      </c>
      <c r="B12" s="18"/>
      <c r="C12" s="77" t="s">
        <v>52</v>
      </c>
      <c r="D12" s="51"/>
      <c r="E12" s="63"/>
      <c r="F12" s="63"/>
      <c r="G12" s="18">
        <v>500</v>
      </c>
      <c r="H12" s="18">
        <v>6</v>
      </c>
      <c r="I12" s="26">
        <v>8</v>
      </c>
      <c r="J12" s="26">
        <v>15</v>
      </c>
      <c r="K12" s="26">
        <v>23</v>
      </c>
      <c r="L12" s="29">
        <v>23.4</v>
      </c>
      <c r="M12" s="30">
        <v>10</v>
      </c>
      <c r="N12" s="31">
        <f t="shared" si="0"/>
        <v>33.4</v>
      </c>
      <c r="O12" s="29">
        <v>25.43</v>
      </c>
      <c r="P12" s="30">
        <v>17</v>
      </c>
      <c r="Q12" s="31">
        <f t="shared" si="1"/>
        <v>42.43</v>
      </c>
      <c r="R12" s="32">
        <f t="shared" si="2"/>
        <v>476.17</v>
      </c>
      <c r="S12" s="6"/>
    </row>
    <row r="13" spans="1:20" ht="21.75" customHeight="1" x14ac:dyDescent="0.3">
      <c r="A13" s="81">
        <v>9</v>
      </c>
      <c r="B13" s="18"/>
      <c r="C13" s="77" t="s">
        <v>58</v>
      </c>
      <c r="D13" s="51"/>
      <c r="E13" s="63"/>
      <c r="F13" s="63"/>
      <c r="G13" s="18">
        <v>500</v>
      </c>
      <c r="H13" s="18">
        <v>7</v>
      </c>
      <c r="I13" s="26">
        <v>10</v>
      </c>
      <c r="J13" s="26">
        <v>15</v>
      </c>
      <c r="K13" s="26">
        <v>34</v>
      </c>
      <c r="L13" s="29">
        <v>27.16</v>
      </c>
      <c r="M13" s="30">
        <v>10</v>
      </c>
      <c r="N13" s="31">
        <f t="shared" si="0"/>
        <v>37.159999999999997</v>
      </c>
      <c r="O13" s="29">
        <v>60.03</v>
      </c>
      <c r="P13" s="30">
        <v>0</v>
      </c>
      <c r="Q13" s="31">
        <f t="shared" si="1"/>
        <v>60.03</v>
      </c>
      <c r="R13" s="32">
        <f t="shared" si="2"/>
        <v>468.81000000000006</v>
      </c>
    </row>
    <row r="14" spans="1:20" ht="21.75" hidden="1" customHeight="1" x14ac:dyDescent="0.25">
      <c r="A14" s="33">
        <v>10</v>
      </c>
      <c r="B14" s="18"/>
      <c r="C14" s="51"/>
      <c r="D14" s="51"/>
      <c r="E14" s="63"/>
      <c r="F14" s="63"/>
      <c r="G14" s="18">
        <v>500</v>
      </c>
      <c r="H14" s="18"/>
      <c r="I14" s="26"/>
      <c r="J14" s="26"/>
      <c r="K14" s="26"/>
      <c r="L14" s="29"/>
      <c r="M14" s="30"/>
      <c r="N14" s="31">
        <f t="shared" ref="N14:N15" si="3">L14+M14</f>
        <v>0</v>
      </c>
      <c r="O14" s="29"/>
      <c r="P14" s="30"/>
      <c r="Q14" s="31">
        <f t="shared" ref="Q14:Q15" si="4">O14+P14</f>
        <v>0</v>
      </c>
      <c r="R14" s="32">
        <f t="shared" ref="R14:R15" si="5">G14+SUM(H14:K14)-Q14-N14</f>
        <v>500</v>
      </c>
    </row>
    <row r="15" spans="1:20" ht="21.75" hidden="1" customHeight="1" x14ac:dyDescent="0.25">
      <c r="A15" s="33">
        <v>11</v>
      </c>
      <c r="B15" s="18"/>
      <c r="C15" s="50"/>
      <c r="D15" s="51"/>
      <c r="E15" s="63"/>
      <c r="F15" s="63"/>
      <c r="G15" s="18">
        <v>500</v>
      </c>
      <c r="H15" s="18"/>
      <c r="I15" s="26"/>
      <c r="J15" s="26"/>
      <c r="K15" s="26"/>
      <c r="L15" s="29"/>
      <c r="M15" s="30"/>
      <c r="N15" s="31">
        <f t="shared" si="3"/>
        <v>0</v>
      </c>
      <c r="O15" s="29"/>
      <c r="P15" s="30"/>
      <c r="Q15" s="31">
        <f t="shared" si="4"/>
        <v>0</v>
      </c>
      <c r="R15" s="32">
        <f t="shared" si="5"/>
        <v>500</v>
      </c>
    </row>
    <row r="16" spans="1:20" ht="21.75" customHeight="1" x14ac:dyDescent="0.3">
      <c r="B16" s="11"/>
      <c r="C16" s="11"/>
      <c r="D16" s="13"/>
      <c r="E16" s="13"/>
      <c r="F16" s="13"/>
      <c r="G16" s="11"/>
      <c r="H16" s="11"/>
      <c r="I16" s="11"/>
      <c r="J16" s="16"/>
      <c r="K16" s="11"/>
      <c r="L16" s="11"/>
      <c r="M16" s="11"/>
      <c r="N16" s="11"/>
      <c r="O16" s="11"/>
      <c r="P16" s="22"/>
      <c r="Q16" s="19"/>
      <c r="R16" s="20"/>
    </row>
    <row r="17" spans="1:18" ht="21.75" customHeight="1" x14ac:dyDescent="0.3">
      <c r="A17" s="14" t="str">
        <f>Osnovni_podatki!A9</f>
        <v>Predsednik tekmovalnega odbora:</v>
      </c>
      <c r="B17" s="11"/>
      <c r="C17" s="11"/>
      <c r="D17" s="13"/>
      <c r="E17" s="13"/>
      <c r="F17" s="13"/>
      <c r="G17" s="11" t="str">
        <f>Osnovni_podatki!A10</f>
        <v>Predsednik obračunske komisije:</v>
      </c>
      <c r="H17" s="11"/>
      <c r="I17" s="11"/>
      <c r="J17" s="16"/>
      <c r="K17" s="11"/>
      <c r="L17" s="11"/>
      <c r="M17" s="11"/>
      <c r="N17" s="11"/>
      <c r="O17" s="11"/>
      <c r="P17" s="22"/>
      <c r="Q17" s="19"/>
      <c r="R17" s="74" t="str">
        <f>Osnovni_podatki!A11</f>
        <v>Vodja tekmovanja:</v>
      </c>
    </row>
    <row r="18" spans="1:18" ht="21.75" customHeight="1" x14ac:dyDescent="0.3">
      <c r="A18" s="70" t="str">
        <f>Osnovni_podatki!B9</f>
        <v>Boštjan Narobe</v>
      </c>
      <c r="B18" s="11"/>
      <c r="C18" s="11"/>
      <c r="D18" s="13"/>
      <c r="E18" s="13"/>
      <c r="F18" s="13"/>
      <c r="G18" s="11" t="str">
        <f>Osnovni_podatki!B10</f>
        <v>Nace Hribar</v>
      </c>
      <c r="H18" s="11"/>
      <c r="I18" s="11"/>
      <c r="J18" s="16"/>
      <c r="K18" s="11"/>
      <c r="L18" s="11"/>
      <c r="M18" s="11"/>
      <c r="N18" s="11"/>
      <c r="O18" s="11"/>
      <c r="P18" s="22"/>
      <c r="Q18" s="19"/>
      <c r="R18" s="75" t="str">
        <f>Osnovni_podatki!B11</f>
        <v>Tadej Šinkovec</v>
      </c>
    </row>
    <row r="19" spans="1:18" ht="21.75" customHeight="1" x14ac:dyDescent="0.3">
      <c r="B19" s="11"/>
      <c r="C19" s="11"/>
      <c r="D19" s="13"/>
      <c r="E19" s="13"/>
      <c r="F19" s="13"/>
      <c r="G19" s="11"/>
      <c r="H19" s="11"/>
      <c r="I19" s="11"/>
      <c r="J19" s="16"/>
      <c r="K19" s="11"/>
      <c r="L19" s="11"/>
      <c r="M19" s="11"/>
      <c r="N19" s="11"/>
      <c r="O19" s="11"/>
      <c r="P19" s="22"/>
      <c r="Q19" s="19"/>
      <c r="R19" s="20"/>
    </row>
    <row r="20" spans="1:18" ht="21.75" customHeight="1" x14ac:dyDescent="0.3">
      <c r="B20" s="11"/>
      <c r="C20" s="11"/>
      <c r="D20" s="13"/>
      <c r="E20" s="13"/>
      <c r="F20" s="13"/>
      <c r="G20" s="11"/>
      <c r="H20" s="11"/>
      <c r="I20" s="11"/>
      <c r="J20" s="16"/>
      <c r="K20" s="11"/>
      <c r="L20" s="11"/>
      <c r="M20" s="11"/>
      <c r="N20" s="11"/>
      <c r="O20" s="11"/>
      <c r="P20" s="22"/>
      <c r="Q20" s="19"/>
      <c r="R20" s="20"/>
    </row>
    <row r="21" spans="1:18" ht="21.75" customHeight="1" x14ac:dyDescent="0.3">
      <c r="B21" s="11"/>
      <c r="C21" s="11"/>
      <c r="D21" s="13"/>
      <c r="E21" s="13"/>
      <c r="F21" s="13"/>
      <c r="G21" s="11"/>
      <c r="H21" s="11"/>
      <c r="I21" s="11"/>
      <c r="J21" s="16"/>
      <c r="K21" s="11"/>
      <c r="L21" s="11"/>
      <c r="M21" s="11"/>
      <c r="N21" s="11"/>
      <c r="O21" s="11"/>
      <c r="P21" s="22"/>
      <c r="Q21" s="19"/>
      <c r="R21" s="20"/>
    </row>
    <row r="22" spans="1:18" ht="21.75" customHeight="1" x14ac:dyDescent="0.3">
      <c r="B22" s="11"/>
      <c r="C22" s="11"/>
      <c r="D22" s="13"/>
      <c r="E22" s="13"/>
      <c r="F22" s="13"/>
      <c r="G22" s="11"/>
      <c r="H22" s="11"/>
      <c r="I22" s="11"/>
      <c r="J22" s="16"/>
      <c r="K22" s="11"/>
      <c r="L22" s="11"/>
      <c r="M22" s="11"/>
      <c r="N22" s="11"/>
      <c r="O22" s="11"/>
      <c r="P22" s="22"/>
      <c r="Q22" s="19"/>
      <c r="R22" s="20"/>
    </row>
    <row r="23" spans="1:18" ht="21.75" customHeight="1" x14ac:dyDescent="0.3">
      <c r="B23" s="11"/>
      <c r="C23" s="11"/>
      <c r="D23" s="13"/>
      <c r="E23" s="13"/>
      <c r="F23" s="13"/>
      <c r="G23" s="11"/>
      <c r="H23" s="11"/>
      <c r="I23" s="11"/>
      <c r="J23" s="16"/>
      <c r="K23" s="11"/>
      <c r="L23" s="11"/>
      <c r="M23" s="11"/>
      <c r="N23" s="11"/>
      <c r="O23" s="11"/>
      <c r="P23" s="22"/>
      <c r="Q23" s="19"/>
      <c r="R23" s="20"/>
    </row>
  </sheetData>
  <sheetProtection selectLockedCells="1" selectUnlockedCells="1"/>
  <sortState ref="C5:R13">
    <sortCondition descending="1" ref="R5:R13"/>
  </sortState>
  <mergeCells count="11">
    <mergeCell ref="H3:H4"/>
    <mergeCell ref="R3:R4"/>
    <mergeCell ref="A3:A4"/>
    <mergeCell ref="L3:N3"/>
    <mergeCell ref="O3:Q3"/>
    <mergeCell ref="C3:F3"/>
    <mergeCell ref="B3:B4"/>
    <mergeCell ref="G3:G4"/>
    <mergeCell ref="I3:I4"/>
    <mergeCell ref="J3:J4"/>
    <mergeCell ref="K3:K4"/>
  </mergeCells>
  <phoneticPr fontId="0" type="noConversion"/>
  <printOptions horizontalCentered="1"/>
  <pageMargins left="0.59055118110236227" right="0.59055118110236227" top="0.59055118110236227" bottom="0.39370078740157483" header="0" footer="0"/>
  <pageSetup paperSize="9" scale="69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="110" zoomScaleNormal="110" workbookViewId="0">
      <pane xSplit="2" ySplit="4" topLeftCell="C5" activePane="bottomRight" state="frozen"/>
      <selection activeCell="B4" sqref="B4:R36"/>
      <selection pane="topRight" activeCell="B4" sqref="B4:R36"/>
      <selection pane="bottomLeft" activeCell="B4" sqref="B4:R36"/>
      <selection pane="bottomRight" activeCell="L12" sqref="L12"/>
    </sheetView>
  </sheetViews>
  <sheetFormatPr defaultRowHeight="12.75" x14ac:dyDescent="0.2"/>
  <cols>
    <col min="1" max="2" width="5.7109375" customWidth="1"/>
    <col min="3" max="3" width="25.42578125" bestFit="1" customWidth="1"/>
    <col min="4" max="6" width="25.7109375" customWidth="1"/>
    <col min="7" max="11" width="5.7109375" customWidth="1"/>
    <col min="12" max="17" width="7.28515625" customWidth="1"/>
    <col min="18" max="18" width="7.7109375" customWidth="1"/>
  </cols>
  <sheetData>
    <row r="1" spans="1:18" s="73" customFormat="1" ht="18.75" x14ac:dyDescent="0.3">
      <c r="A1" s="71" t="str">
        <f>Osnovni_podatki!B6</f>
        <v>Gasilska zveza Domžale</v>
      </c>
      <c r="B1" s="71"/>
      <c r="C1" s="71"/>
      <c r="D1" s="71"/>
      <c r="E1" s="71"/>
      <c r="F1" s="71"/>
      <c r="G1" s="21" t="str">
        <f>Osnovni_podatki!B5</f>
        <v>Kviz mladine GZ Domžale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72" t="str">
        <f>Osnovni_podatki!B7&amp;", "&amp;TEXT(Osnovni_podatki!B8,"dd. mmmm yyyy")</f>
        <v>Vir, 4., 5.4.2014</v>
      </c>
    </row>
    <row r="2" spans="1:18" s="2" customFormat="1" ht="12.75" customHeight="1" thickBot="1" x14ac:dyDescent="0.35">
      <c r="A2" s="14"/>
      <c r="B2" s="14"/>
      <c r="C2" s="14"/>
      <c r="D2" s="12"/>
      <c r="E2" s="12"/>
      <c r="F2" s="12"/>
      <c r="G2" s="36"/>
      <c r="H2" s="10"/>
      <c r="I2" s="10"/>
      <c r="J2" s="15"/>
      <c r="K2" s="10"/>
      <c r="L2" s="10"/>
      <c r="M2" s="10"/>
      <c r="N2" s="10"/>
      <c r="O2" s="10"/>
      <c r="P2" s="21"/>
      <c r="Q2" s="17"/>
      <c r="R2" s="17"/>
    </row>
    <row r="3" spans="1:18" ht="60" customHeight="1" thickBot="1" x14ac:dyDescent="0.25">
      <c r="A3" s="89" t="s">
        <v>5</v>
      </c>
      <c r="B3" s="100" t="s">
        <v>8</v>
      </c>
      <c r="C3" s="119" t="s">
        <v>23</v>
      </c>
      <c r="D3" s="120"/>
      <c r="E3" s="120"/>
      <c r="F3" s="121"/>
      <c r="G3" s="102" t="s">
        <v>6</v>
      </c>
      <c r="H3" s="123" t="s">
        <v>13</v>
      </c>
      <c r="I3" s="104" t="s">
        <v>28</v>
      </c>
      <c r="J3" s="85" t="s">
        <v>14</v>
      </c>
      <c r="K3" s="85" t="s">
        <v>15</v>
      </c>
      <c r="L3" s="116" t="s">
        <v>21</v>
      </c>
      <c r="M3" s="117"/>
      <c r="N3" s="118"/>
      <c r="O3" s="110" t="s">
        <v>38</v>
      </c>
      <c r="P3" s="111"/>
      <c r="Q3" s="112"/>
      <c r="R3" s="113" t="s">
        <v>4</v>
      </c>
    </row>
    <row r="4" spans="1:18" ht="159.94999999999999" customHeight="1" thickBot="1" x14ac:dyDescent="0.25">
      <c r="A4" s="90"/>
      <c r="B4" s="101"/>
      <c r="C4" s="61" t="s">
        <v>0</v>
      </c>
      <c r="D4" s="61" t="s">
        <v>7</v>
      </c>
      <c r="E4" s="61" t="s">
        <v>26</v>
      </c>
      <c r="F4" s="61" t="s">
        <v>27</v>
      </c>
      <c r="G4" s="122"/>
      <c r="H4" s="124"/>
      <c r="I4" s="105"/>
      <c r="J4" s="115"/>
      <c r="K4" s="115"/>
      <c r="L4" s="42" t="s">
        <v>2</v>
      </c>
      <c r="M4" s="43" t="s">
        <v>22</v>
      </c>
      <c r="N4" s="44" t="s">
        <v>12</v>
      </c>
      <c r="O4" s="42" t="s">
        <v>2</v>
      </c>
      <c r="P4" s="43" t="s">
        <v>19</v>
      </c>
      <c r="Q4" s="44" t="s">
        <v>12</v>
      </c>
      <c r="R4" s="114"/>
    </row>
    <row r="5" spans="1:18" ht="21.75" customHeight="1" x14ac:dyDescent="0.3">
      <c r="A5" s="80">
        <v>1</v>
      </c>
      <c r="B5" s="54"/>
      <c r="C5" s="76" t="s">
        <v>50</v>
      </c>
      <c r="D5" s="55"/>
      <c r="E5" s="62"/>
      <c r="F5" s="62"/>
      <c r="G5" s="54">
        <v>500</v>
      </c>
      <c r="H5" s="54">
        <v>10</v>
      </c>
      <c r="I5" s="56">
        <v>6</v>
      </c>
      <c r="J5" s="56">
        <v>26</v>
      </c>
      <c r="K5" s="56">
        <v>29</v>
      </c>
      <c r="L5" s="53">
        <v>13.97</v>
      </c>
      <c r="M5" s="58">
        <v>0</v>
      </c>
      <c r="N5" s="82">
        <f t="shared" ref="N5:N16" si="0">L5+M5</f>
        <v>13.97</v>
      </c>
      <c r="O5" s="53">
        <v>22.53</v>
      </c>
      <c r="P5" s="58">
        <v>0</v>
      </c>
      <c r="Q5" s="53">
        <f t="shared" ref="Q5:Q16" si="1">O5+P5</f>
        <v>22.53</v>
      </c>
      <c r="R5" s="53">
        <f t="shared" ref="R5:R16" si="2">G5+SUM(H5:K5)-Q5-N5</f>
        <v>534.5</v>
      </c>
    </row>
    <row r="6" spans="1:18" ht="21.75" customHeight="1" x14ac:dyDescent="0.3">
      <c r="A6" s="81">
        <v>2</v>
      </c>
      <c r="B6" s="18"/>
      <c r="C6" s="77" t="s">
        <v>53</v>
      </c>
      <c r="D6" s="51"/>
      <c r="E6" s="63"/>
      <c r="F6" s="63"/>
      <c r="G6" s="18">
        <v>500</v>
      </c>
      <c r="H6" s="18">
        <v>9</v>
      </c>
      <c r="I6" s="26">
        <v>5</v>
      </c>
      <c r="J6" s="26">
        <v>23</v>
      </c>
      <c r="K6" s="26">
        <v>21</v>
      </c>
      <c r="L6" s="32">
        <v>16.78</v>
      </c>
      <c r="M6" s="30">
        <v>0</v>
      </c>
      <c r="N6" s="32">
        <f t="shared" si="0"/>
        <v>16.78</v>
      </c>
      <c r="O6" s="32">
        <v>30.28</v>
      </c>
      <c r="P6" s="30">
        <v>0</v>
      </c>
      <c r="Q6" s="32">
        <f t="shared" si="1"/>
        <v>30.28</v>
      </c>
      <c r="R6" s="32">
        <f t="shared" si="2"/>
        <v>510.94000000000005</v>
      </c>
    </row>
    <row r="7" spans="1:18" ht="21.75" customHeight="1" x14ac:dyDescent="0.3">
      <c r="A7" s="81">
        <v>3</v>
      </c>
      <c r="B7" s="18"/>
      <c r="C7" s="77" t="s">
        <v>47</v>
      </c>
      <c r="D7" s="51"/>
      <c r="E7" s="63"/>
      <c r="F7" s="63"/>
      <c r="G7" s="18">
        <v>500</v>
      </c>
      <c r="H7" s="18">
        <v>6</v>
      </c>
      <c r="I7" s="26">
        <v>7</v>
      </c>
      <c r="J7" s="26">
        <v>12</v>
      </c>
      <c r="K7" s="26">
        <v>19</v>
      </c>
      <c r="L7" s="32">
        <v>14.56</v>
      </c>
      <c r="M7" s="30">
        <v>0</v>
      </c>
      <c r="N7" s="32">
        <f t="shared" si="0"/>
        <v>14.56</v>
      </c>
      <c r="O7" s="32">
        <v>23.87</v>
      </c>
      <c r="P7" s="30">
        <v>0</v>
      </c>
      <c r="Q7" s="32">
        <f t="shared" si="1"/>
        <v>23.87</v>
      </c>
      <c r="R7" s="32">
        <f t="shared" si="2"/>
        <v>505.57</v>
      </c>
    </row>
    <row r="8" spans="1:18" ht="21.75" customHeight="1" x14ac:dyDescent="0.25">
      <c r="A8" s="81">
        <v>4</v>
      </c>
      <c r="B8" s="18"/>
      <c r="C8" s="78" t="s">
        <v>49</v>
      </c>
      <c r="D8" s="51"/>
      <c r="E8" s="63"/>
      <c r="F8" s="63"/>
      <c r="G8" s="18">
        <v>500</v>
      </c>
      <c r="H8" s="18">
        <v>8</v>
      </c>
      <c r="I8" s="26">
        <v>3</v>
      </c>
      <c r="J8" s="26">
        <v>15</v>
      </c>
      <c r="K8" s="26">
        <v>24</v>
      </c>
      <c r="L8" s="32">
        <v>13.66</v>
      </c>
      <c r="M8" s="30">
        <v>10</v>
      </c>
      <c r="N8" s="32">
        <f t="shared" si="0"/>
        <v>23.66</v>
      </c>
      <c r="O8" s="32">
        <v>21.12</v>
      </c>
      <c r="P8" s="30">
        <v>0</v>
      </c>
      <c r="Q8" s="32">
        <f t="shared" si="1"/>
        <v>21.12</v>
      </c>
      <c r="R8" s="32">
        <f t="shared" si="2"/>
        <v>505.21999999999997</v>
      </c>
    </row>
    <row r="9" spans="1:18" ht="21.75" customHeight="1" x14ac:dyDescent="0.3">
      <c r="A9" s="81">
        <v>5</v>
      </c>
      <c r="B9" s="18"/>
      <c r="C9" s="77" t="s">
        <v>55</v>
      </c>
      <c r="D9" s="51"/>
      <c r="E9" s="63"/>
      <c r="F9" s="63"/>
      <c r="G9" s="18">
        <v>500</v>
      </c>
      <c r="H9" s="18">
        <v>9</v>
      </c>
      <c r="I9" s="26">
        <v>5</v>
      </c>
      <c r="J9" s="26">
        <v>19</v>
      </c>
      <c r="K9" s="26">
        <v>30</v>
      </c>
      <c r="L9" s="32">
        <v>14.97</v>
      </c>
      <c r="M9" s="30">
        <v>20</v>
      </c>
      <c r="N9" s="32">
        <f t="shared" si="0"/>
        <v>34.97</v>
      </c>
      <c r="O9" s="32">
        <v>24.84</v>
      </c>
      <c r="P9" s="30">
        <v>0</v>
      </c>
      <c r="Q9" s="32">
        <f t="shared" si="1"/>
        <v>24.84</v>
      </c>
      <c r="R9" s="32">
        <f t="shared" si="2"/>
        <v>503.18999999999994</v>
      </c>
    </row>
    <row r="10" spans="1:18" ht="21.75" customHeight="1" x14ac:dyDescent="0.3">
      <c r="A10" s="81">
        <v>6</v>
      </c>
      <c r="B10" s="18"/>
      <c r="C10" s="77" t="s">
        <v>48</v>
      </c>
      <c r="D10" s="51"/>
      <c r="E10" s="63"/>
      <c r="F10" s="63"/>
      <c r="G10" s="18">
        <v>500</v>
      </c>
      <c r="H10" s="18">
        <v>7</v>
      </c>
      <c r="I10" s="26">
        <v>4</v>
      </c>
      <c r="J10" s="26">
        <v>12</v>
      </c>
      <c r="K10" s="26">
        <v>29</v>
      </c>
      <c r="L10" s="32">
        <v>12.7</v>
      </c>
      <c r="M10" s="30">
        <v>20</v>
      </c>
      <c r="N10" s="32">
        <f t="shared" si="0"/>
        <v>32.700000000000003</v>
      </c>
      <c r="O10" s="32">
        <v>27.69</v>
      </c>
      <c r="P10" s="30">
        <v>0</v>
      </c>
      <c r="Q10" s="32">
        <f t="shared" si="1"/>
        <v>27.69</v>
      </c>
      <c r="R10" s="32">
        <f t="shared" si="2"/>
        <v>491.60999999999996</v>
      </c>
    </row>
    <row r="11" spans="1:18" ht="21.75" customHeight="1" x14ac:dyDescent="0.3">
      <c r="A11" s="81">
        <v>7</v>
      </c>
      <c r="B11" s="18"/>
      <c r="C11" s="77" t="s">
        <v>57</v>
      </c>
      <c r="D11" s="51"/>
      <c r="E11" s="63"/>
      <c r="F11" s="63"/>
      <c r="G11" s="18">
        <v>500</v>
      </c>
      <c r="H11" s="18">
        <v>7</v>
      </c>
      <c r="I11" s="26">
        <v>8</v>
      </c>
      <c r="J11" s="26">
        <v>20</v>
      </c>
      <c r="K11" s="26">
        <v>23</v>
      </c>
      <c r="L11" s="32">
        <v>19.16</v>
      </c>
      <c r="M11" s="30">
        <v>20</v>
      </c>
      <c r="N11" s="32">
        <f t="shared" si="0"/>
        <v>39.159999999999997</v>
      </c>
      <c r="O11" s="32">
        <v>29.72</v>
      </c>
      <c r="P11" s="30">
        <v>0</v>
      </c>
      <c r="Q11" s="32">
        <f t="shared" si="1"/>
        <v>29.72</v>
      </c>
      <c r="R11" s="32">
        <f t="shared" si="2"/>
        <v>489.12</v>
      </c>
    </row>
    <row r="12" spans="1:18" ht="21.75" customHeight="1" x14ac:dyDescent="0.3">
      <c r="A12" s="81">
        <v>8</v>
      </c>
      <c r="B12" s="18"/>
      <c r="C12" s="77" t="s">
        <v>46</v>
      </c>
      <c r="D12" s="51"/>
      <c r="E12" s="63"/>
      <c r="F12" s="63"/>
      <c r="G12" s="18">
        <v>500</v>
      </c>
      <c r="H12" s="18">
        <v>5</v>
      </c>
      <c r="I12" s="26">
        <v>3</v>
      </c>
      <c r="J12" s="26">
        <v>17</v>
      </c>
      <c r="K12" s="26">
        <v>15</v>
      </c>
      <c r="L12" s="32">
        <v>17.43</v>
      </c>
      <c r="M12" s="30">
        <v>0</v>
      </c>
      <c r="N12" s="32">
        <f t="shared" si="0"/>
        <v>17.43</v>
      </c>
      <c r="O12" s="32">
        <v>24.87</v>
      </c>
      <c r="P12" s="30">
        <v>10</v>
      </c>
      <c r="Q12" s="32">
        <f t="shared" si="1"/>
        <v>34.870000000000005</v>
      </c>
      <c r="R12" s="32">
        <f t="shared" si="2"/>
        <v>487.7</v>
      </c>
    </row>
    <row r="13" spans="1:18" ht="21.75" customHeight="1" x14ac:dyDescent="0.3">
      <c r="A13" s="81">
        <v>9</v>
      </c>
      <c r="B13" s="18"/>
      <c r="C13" s="77" t="s">
        <v>54</v>
      </c>
      <c r="D13" s="51"/>
      <c r="E13" s="63"/>
      <c r="F13" s="63"/>
      <c r="G13" s="18">
        <v>500</v>
      </c>
      <c r="H13" s="18">
        <v>6</v>
      </c>
      <c r="I13" s="26">
        <v>4</v>
      </c>
      <c r="J13" s="26">
        <v>15</v>
      </c>
      <c r="K13" s="26">
        <v>9</v>
      </c>
      <c r="L13" s="32">
        <v>15.43</v>
      </c>
      <c r="M13" s="30">
        <v>10</v>
      </c>
      <c r="N13" s="32">
        <f t="shared" si="0"/>
        <v>25.43</v>
      </c>
      <c r="O13" s="32">
        <v>26.93</v>
      </c>
      <c r="P13" s="30">
        <v>0</v>
      </c>
      <c r="Q13" s="32">
        <f t="shared" si="1"/>
        <v>26.93</v>
      </c>
      <c r="R13" s="32">
        <f t="shared" si="2"/>
        <v>481.64</v>
      </c>
    </row>
    <row r="14" spans="1:18" ht="21.75" customHeight="1" x14ac:dyDescent="0.3">
      <c r="A14" s="81">
        <v>10</v>
      </c>
      <c r="B14" s="18"/>
      <c r="C14" s="77" t="s">
        <v>51</v>
      </c>
      <c r="D14" s="51"/>
      <c r="E14" s="63"/>
      <c r="F14" s="63"/>
      <c r="G14" s="18">
        <v>500</v>
      </c>
      <c r="H14" s="18">
        <v>6</v>
      </c>
      <c r="I14" s="26">
        <v>5</v>
      </c>
      <c r="J14" s="26">
        <v>16</v>
      </c>
      <c r="K14" s="26">
        <v>18</v>
      </c>
      <c r="L14" s="32">
        <v>17.61</v>
      </c>
      <c r="M14" s="30">
        <v>20</v>
      </c>
      <c r="N14" s="32">
        <f t="shared" si="0"/>
        <v>37.61</v>
      </c>
      <c r="O14" s="32">
        <v>26.38</v>
      </c>
      <c r="P14" s="30">
        <v>0</v>
      </c>
      <c r="Q14" s="32">
        <f t="shared" si="1"/>
        <v>26.38</v>
      </c>
      <c r="R14" s="32">
        <f t="shared" si="2"/>
        <v>481.01</v>
      </c>
    </row>
    <row r="15" spans="1:18" ht="21.75" customHeight="1" x14ac:dyDescent="0.3">
      <c r="A15" s="81">
        <v>11</v>
      </c>
      <c r="B15" s="18"/>
      <c r="C15" s="77" t="s">
        <v>56</v>
      </c>
      <c r="D15" s="51"/>
      <c r="E15" s="63"/>
      <c r="F15" s="63"/>
      <c r="G15" s="18">
        <v>500</v>
      </c>
      <c r="H15" s="18">
        <v>5</v>
      </c>
      <c r="I15" s="26">
        <v>6</v>
      </c>
      <c r="J15" s="26">
        <v>8</v>
      </c>
      <c r="K15" s="26">
        <v>17</v>
      </c>
      <c r="L15" s="32">
        <v>22.16</v>
      </c>
      <c r="M15" s="30">
        <v>0</v>
      </c>
      <c r="N15" s="32">
        <f t="shared" si="0"/>
        <v>22.16</v>
      </c>
      <c r="O15" s="32">
        <v>35.369999999999997</v>
      </c>
      <c r="P15" s="30">
        <v>2</v>
      </c>
      <c r="Q15" s="32">
        <f t="shared" si="1"/>
        <v>37.369999999999997</v>
      </c>
      <c r="R15" s="32">
        <f t="shared" si="2"/>
        <v>476.46999999999997</v>
      </c>
    </row>
    <row r="16" spans="1:18" ht="21.75" customHeight="1" x14ac:dyDescent="0.3">
      <c r="A16" s="81">
        <v>12</v>
      </c>
      <c r="B16" s="18"/>
      <c r="C16" s="77" t="s">
        <v>58</v>
      </c>
      <c r="D16" s="51"/>
      <c r="E16" s="63"/>
      <c r="F16" s="63"/>
      <c r="G16" s="18">
        <v>500</v>
      </c>
      <c r="H16" s="18">
        <v>2</v>
      </c>
      <c r="I16" s="26">
        <v>4</v>
      </c>
      <c r="J16" s="26">
        <v>18</v>
      </c>
      <c r="K16" s="26">
        <v>29</v>
      </c>
      <c r="L16" s="32">
        <v>22.16</v>
      </c>
      <c r="M16" s="30">
        <v>20</v>
      </c>
      <c r="N16" s="83">
        <f t="shared" si="0"/>
        <v>42.16</v>
      </c>
      <c r="O16" s="32">
        <v>49.38</v>
      </c>
      <c r="P16" s="30">
        <v>10</v>
      </c>
      <c r="Q16" s="32">
        <f t="shared" si="1"/>
        <v>59.38</v>
      </c>
      <c r="R16" s="32">
        <f t="shared" si="2"/>
        <v>451.46000000000004</v>
      </c>
    </row>
    <row r="17" spans="1:18" ht="21.75" hidden="1" customHeight="1" x14ac:dyDescent="0.25">
      <c r="A17" s="33">
        <v>13</v>
      </c>
      <c r="B17" s="18"/>
      <c r="C17" s="51"/>
      <c r="D17" s="51"/>
      <c r="E17" s="63"/>
      <c r="F17" s="63"/>
      <c r="G17" s="18">
        <v>500</v>
      </c>
      <c r="H17" s="18"/>
      <c r="I17" s="26"/>
      <c r="J17" s="26"/>
      <c r="K17" s="26"/>
      <c r="L17" s="32"/>
      <c r="M17" s="30"/>
      <c r="N17" s="32">
        <f t="shared" ref="N17:N19" si="3">L17+ML17</f>
        <v>0</v>
      </c>
      <c r="O17" s="32"/>
      <c r="P17" s="30"/>
      <c r="Q17" s="32">
        <f t="shared" ref="Q17:Q19" si="4">O17+P17</f>
        <v>0</v>
      </c>
      <c r="R17" s="32">
        <f t="shared" ref="R17:R19" si="5">G17+SUM(H17:K17)-Q17-N17</f>
        <v>500</v>
      </c>
    </row>
    <row r="18" spans="1:18" ht="21.75" hidden="1" customHeight="1" x14ac:dyDescent="0.25">
      <c r="A18" s="33">
        <v>14</v>
      </c>
      <c r="B18" s="18"/>
      <c r="C18" s="51"/>
      <c r="D18" s="51"/>
      <c r="E18" s="63"/>
      <c r="F18" s="63"/>
      <c r="G18" s="18">
        <v>500</v>
      </c>
      <c r="H18" s="18"/>
      <c r="I18" s="26"/>
      <c r="J18" s="26"/>
      <c r="K18" s="26"/>
      <c r="L18" s="32"/>
      <c r="M18" s="30"/>
      <c r="N18" s="32">
        <f t="shared" si="3"/>
        <v>0</v>
      </c>
      <c r="O18" s="32"/>
      <c r="P18" s="30"/>
      <c r="Q18" s="32">
        <f t="shared" si="4"/>
        <v>0</v>
      </c>
      <c r="R18" s="32">
        <f t="shared" si="5"/>
        <v>500</v>
      </c>
    </row>
    <row r="19" spans="1:18" ht="21.75" hidden="1" customHeight="1" x14ac:dyDescent="0.25">
      <c r="A19" s="33">
        <v>15</v>
      </c>
      <c r="B19" s="18"/>
      <c r="C19" s="51"/>
      <c r="D19" s="51"/>
      <c r="E19" s="63"/>
      <c r="F19" s="63"/>
      <c r="G19" s="18">
        <v>500</v>
      </c>
      <c r="H19" s="18"/>
      <c r="I19" s="26"/>
      <c r="J19" s="26"/>
      <c r="K19" s="26"/>
      <c r="L19" s="32"/>
      <c r="M19" s="30"/>
      <c r="N19" s="32">
        <f t="shared" si="3"/>
        <v>0</v>
      </c>
      <c r="O19" s="32"/>
      <c r="P19" s="30"/>
      <c r="Q19" s="32">
        <f t="shared" si="4"/>
        <v>0</v>
      </c>
      <c r="R19" s="32">
        <f t="shared" si="5"/>
        <v>500</v>
      </c>
    </row>
    <row r="20" spans="1:18" s="2" customFormat="1" ht="21.75" customHeight="1" x14ac:dyDescent="0.3">
      <c r="A20" s="14"/>
      <c r="B20" s="11"/>
      <c r="C20" s="11"/>
      <c r="D20" s="13"/>
      <c r="E20" s="13"/>
      <c r="F20" s="13"/>
      <c r="G20" s="11"/>
      <c r="H20" s="11"/>
      <c r="I20" s="11"/>
      <c r="J20" s="16"/>
      <c r="K20" s="11"/>
      <c r="L20" s="11"/>
      <c r="M20" s="11"/>
      <c r="N20" s="11"/>
      <c r="O20" s="11"/>
      <c r="P20" s="22"/>
      <c r="Q20" s="19"/>
      <c r="R20" s="20"/>
    </row>
    <row r="21" spans="1:18" s="2" customFormat="1" ht="21.75" customHeight="1" x14ac:dyDescent="0.3">
      <c r="A21" s="14" t="str">
        <f>Osnovni_podatki!A9</f>
        <v>Predsednik tekmovalnega odbora:</v>
      </c>
      <c r="B21" s="11"/>
      <c r="C21" s="11"/>
      <c r="D21" s="13"/>
      <c r="E21" s="13"/>
      <c r="F21" s="13"/>
      <c r="G21" s="11" t="str">
        <f>Osnovni_podatki!A10</f>
        <v>Predsednik obračunske komisije:</v>
      </c>
      <c r="H21" s="11"/>
      <c r="I21" s="11"/>
      <c r="J21" s="16"/>
      <c r="K21" s="11"/>
      <c r="L21" s="11"/>
      <c r="M21" s="11"/>
      <c r="N21" s="11"/>
      <c r="O21" s="11"/>
      <c r="P21" s="22"/>
      <c r="Q21" s="19"/>
      <c r="R21" s="74" t="str">
        <f>Osnovni_podatki!A11</f>
        <v>Vodja tekmovanja:</v>
      </c>
    </row>
    <row r="22" spans="1:18" s="2" customFormat="1" ht="21.75" customHeight="1" x14ac:dyDescent="0.3">
      <c r="A22" s="70" t="str">
        <f>Osnovni_podatki!B9</f>
        <v>Boštjan Narobe</v>
      </c>
      <c r="B22" s="11"/>
      <c r="C22" s="11"/>
      <c r="D22" s="13"/>
      <c r="E22" s="13"/>
      <c r="F22" s="13"/>
      <c r="G22" s="11" t="str">
        <f>Osnovni_podatki!B10</f>
        <v>Nace Hribar</v>
      </c>
      <c r="H22" s="11"/>
      <c r="I22" s="11"/>
      <c r="J22" s="16"/>
      <c r="K22" s="11"/>
      <c r="L22" s="11"/>
      <c r="M22" s="11"/>
      <c r="N22" s="11"/>
      <c r="O22" s="11"/>
      <c r="P22" s="22"/>
      <c r="Q22" s="19"/>
      <c r="R22" s="75" t="str">
        <f>Osnovni_podatki!B11</f>
        <v>Tadej Šinkovec</v>
      </c>
    </row>
  </sheetData>
  <sortState ref="C5:R16">
    <sortCondition descending="1" ref="R5:R16"/>
  </sortState>
  <mergeCells count="11">
    <mergeCell ref="O3:Q3"/>
    <mergeCell ref="R3:R4"/>
    <mergeCell ref="A3:A4"/>
    <mergeCell ref="J3:J4"/>
    <mergeCell ref="K3:K4"/>
    <mergeCell ref="L3:N3"/>
    <mergeCell ref="C3:F3"/>
    <mergeCell ref="B3:B4"/>
    <mergeCell ref="G3:G4"/>
    <mergeCell ref="I3:I4"/>
    <mergeCell ref="H3:H4"/>
  </mergeCells>
  <phoneticPr fontId="13" type="noConversion"/>
  <printOptions horizontalCentered="1"/>
  <pageMargins left="0.59055118110236227" right="0.59055118110236227" top="0.59055118110236227" bottom="0.39370078740157483" header="0" footer="0"/>
  <pageSetup paperSize="9" scale="70" fitToHeight="2" orientation="landscape" r:id="rId1"/>
  <headerFooter>
    <oddHeader xml:space="preserve">&amp;C&amp;"Arial,Krepko"&amp;11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="85" zoomScaleNormal="85" workbookViewId="0">
      <pane xSplit="2" ySplit="4" topLeftCell="C5" activePane="bottomRight" state="frozen"/>
      <selection activeCell="B4" sqref="B4:R36"/>
      <selection pane="topRight" activeCell="B4" sqref="B4:R36"/>
      <selection pane="bottomLeft" activeCell="B4" sqref="B4:R36"/>
      <selection pane="bottomRight" activeCell="P23" sqref="P23"/>
    </sheetView>
  </sheetViews>
  <sheetFormatPr defaultRowHeight="15.75" x14ac:dyDescent="0.25"/>
  <cols>
    <col min="1" max="1" width="5.7109375" style="34" customWidth="1"/>
    <col min="2" max="2" width="5.7109375" style="23" customWidth="1"/>
    <col min="3" max="3" width="25.7109375" style="23" customWidth="1"/>
    <col min="4" max="6" width="25.7109375" style="2" customWidth="1"/>
    <col min="7" max="8" width="5.7109375" style="23" customWidth="1"/>
    <col min="9" max="11" width="5.7109375" style="8" customWidth="1"/>
    <col min="12" max="13" width="7.28515625" style="8" customWidth="1"/>
    <col min="14" max="14" width="7.28515625" style="17" customWidth="1"/>
    <col min="15" max="16" width="7.28515625" style="9" customWidth="1"/>
    <col min="17" max="17" width="7.28515625" style="25" customWidth="1"/>
    <col min="18" max="18" width="8.85546875" style="8" customWidth="1"/>
    <col min="19" max="19" width="0.140625" style="2" customWidth="1"/>
    <col min="20" max="20" width="6.85546875" style="2" customWidth="1"/>
    <col min="21" max="21" width="3.42578125" style="2" customWidth="1"/>
    <col min="22" max="16384" width="9.140625" style="2"/>
  </cols>
  <sheetData>
    <row r="1" spans="1:22" s="73" customFormat="1" ht="18.75" x14ac:dyDescent="0.3">
      <c r="A1" s="71" t="str">
        <f>Osnovni_podatki!B6</f>
        <v>Gasilska zveza Domžale</v>
      </c>
      <c r="B1" s="71"/>
      <c r="C1" s="71"/>
      <c r="D1" s="71"/>
      <c r="E1" s="71"/>
      <c r="F1" s="71"/>
      <c r="G1" s="21" t="str">
        <f>Osnovni_podatki!B5</f>
        <v>Kviz mladine GZ Domžale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72" t="str">
        <f>Osnovni_podatki!B7&amp;", "&amp;TEXT(Osnovni_podatki!B8,"dd. mmmm yyyy")</f>
        <v>Vir, 4., 5.4.2014</v>
      </c>
    </row>
    <row r="2" spans="1:22" ht="12.75" customHeight="1" thickBot="1" x14ac:dyDescent="0.35">
      <c r="A2" s="14"/>
      <c r="B2" s="14"/>
      <c r="C2" s="14"/>
      <c r="D2" s="12"/>
      <c r="E2" s="12"/>
      <c r="F2" s="12"/>
      <c r="G2" s="36"/>
      <c r="H2" s="10"/>
      <c r="I2" s="10"/>
      <c r="J2" s="15"/>
      <c r="K2" s="10"/>
      <c r="L2" s="10"/>
      <c r="M2" s="10"/>
      <c r="N2" s="10"/>
      <c r="O2" s="10"/>
      <c r="P2" s="21"/>
      <c r="Q2" s="17"/>
      <c r="R2" s="17"/>
    </row>
    <row r="3" spans="1:22" s="1" customFormat="1" ht="60" customHeight="1" thickBot="1" x14ac:dyDescent="0.25">
      <c r="A3" s="130" t="s">
        <v>5</v>
      </c>
      <c r="B3" s="135" t="s">
        <v>8</v>
      </c>
      <c r="C3" s="132" t="s">
        <v>24</v>
      </c>
      <c r="D3" s="133"/>
      <c r="E3" s="133"/>
      <c r="F3" s="134"/>
      <c r="G3" s="102" t="s">
        <v>1</v>
      </c>
      <c r="H3" s="85" t="s">
        <v>11</v>
      </c>
      <c r="I3" s="104" t="s">
        <v>28</v>
      </c>
      <c r="J3" s="138" t="s">
        <v>10</v>
      </c>
      <c r="K3" s="85" t="s">
        <v>9</v>
      </c>
      <c r="L3" s="91" t="s">
        <v>25</v>
      </c>
      <c r="M3" s="92"/>
      <c r="N3" s="137"/>
      <c r="O3" s="110" t="s">
        <v>39</v>
      </c>
      <c r="P3" s="111"/>
      <c r="Q3" s="112"/>
      <c r="R3" s="126" t="s">
        <v>4</v>
      </c>
      <c r="S3" s="127"/>
      <c r="T3" s="7"/>
      <c r="U3" s="7"/>
      <c r="V3" s="7"/>
    </row>
    <row r="4" spans="1:22" ht="159.94999999999999" customHeight="1" thickBot="1" x14ac:dyDescent="0.25">
      <c r="A4" s="131"/>
      <c r="B4" s="136"/>
      <c r="C4" s="52" t="s">
        <v>0</v>
      </c>
      <c r="D4" s="52" t="s">
        <v>7</v>
      </c>
      <c r="E4" s="52" t="s">
        <v>26</v>
      </c>
      <c r="F4" s="52" t="s">
        <v>27</v>
      </c>
      <c r="G4" s="103"/>
      <c r="H4" s="125"/>
      <c r="I4" s="105"/>
      <c r="J4" s="139"/>
      <c r="K4" s="86"/>
      <c r="L4" s="45" t="s">
        <v>2</v>
      </c>
      <c r="M4" s="45" t="s">
        <v>22</v>
      </c>
      <c r="N4" s="46" t="s">
        <v>12</v>
      </c>
      <c r="O4" s="47" t="s">
        <v>2</v>
      </c>
      <c r="P4" s="48" t="s">
        <v>3</v>
      </c>
      <c r="Q4" s="49" t="s">
        <v>12</v>
      </c>
      <c r="R4" s="128"/>
      <c r="S4" s="129"/>
      <c r="U4" s="5"/>
      <c r="V4" s="6"/>
    </row>
    <row r="5" spans="1:22" ht="21.75" customHeight="1" x14ac:dyDescent="0.3">
      <c r="A5" s="80">
        <v>1</v>
      </c>
      <c r="B5" s="54"/>
      <c r="C5" s="76" t="s">
        <v>51</v>
      </c>
      <c r="D5" s="55"/>
      <c r="E5" s="62"/>
      <c r="F5" s="62"/>
      <c r="G5" s="54">
        <v>500</v>
      </c>
      <c r="H5" s="54">
        <v>9</v>
      </c>
      <c r="I5" s="79">
        <v>7</v>
      </c>
      <c r="J5" s="56">
        <v>20</v>
      </c>
      <c r="K5" s="56">
        <v>37</v>
      </c>
      <c r="L5" s="53">
        <v>36.380000000000003</v>
      </c>
      <c r="M5" s="58">
        <v>0</v>
      </c>
      <c r="N5" s="53">
        <f t="shared" ref="N5:N12" si="0">SUM(M5+L5)</f>
        <v>36.380000000000003</v>
      </c>
      <c r="O5" s="60">
        <v>16.86</v>
      </c>
      <c r="P5" s="58">
        <v>5</v>
      </c>
      <c r="Q5" s="53">
        <f t="shared" ref="Q5:Q12" si="1">SUM(O5+P5)</f>
        <v>21.86</v>
      </c>
      <c r="R5" s="53">
        <f t="shared" ref="R5:R12" si="2">G5+SUM(H5:K5)-Q5-N5</f>
        <v>514.76</v>
      </c>
      <c r="S5" s="27"/>
      <c r="U5" s="24"/>
      <c r="V5" s="6"/>
    </row>
    <row r="6" spans="1:22" ht="21.75" customHeight="1" x14ac:dyDescent="0.3">
      <c r="A6" s="81">
        <v>2</v>
      </c>
      <c r="B6" s="18"/>
      <c r="C6" s="77" t="s">
        <v>50</v>
      </c>
      <c r="D6" s="51"/>
      <c r="E6" s="63"/>
      <c r="F6" s="63"/>
      <c r="G6" s="18">
        <v>500</v>
      </c>
      <c r="H6" s="18">
        <v>10</v>
      </c>
      <c r="I6" s="26">
        <v>6</v>
      </c>
      <c r="J6" s="26">
        <v>16</v>
      </c>
      <c r="K6" s="26">
        <v>40</v>
      </c>
      <c r="L6" s="32">
        <v>40.700000000000003</v>
      </c>
      <c r="M6" s="30">
        <v>10</v>
      </c>
      <c r="N6" s="32">
        <f t="shared" si="0"/>
        <v>50.7</v>
      </c>
      <c r="O6" s="35">
        <v>21.97</v>
      </c>
      <c r="P6" s="30">
        <v>0</v>
      </c>
      <c r="Q6" s="32">
        <f t="shared" si="1"/>
        <v>21.97</v>
      </c>
      <c r="R6" s="32">
        <f t="shared" si="2"/>
        <v>499.33</v>
      </c>
      <c r="S6" s="28"/>
      <c r="U6" s="6"/>
      <c r="V6" s="6"/>
    </row>
    <row r="7" spans="1:22" ht="21.75" customHeight="1" x14ac:dyDescent="0.3">
      <c r="A7" s="81">
        <v>3</v>
      </c>
      <c r="B7" s="18"/>
      <c r="C7" s="77" t="s">
        <v>48</v>
      </c>
      <c r="D7" s="51"/>
      <c r="E7" s="63"/>
      <c r="F7" s="63"/>
      <c r="G7" s="18">
        <v>500</v>
      </c>
      <c r="H7" s="18">
        <v>9</v>
      </c>
      <c r="I7" s="26">
        <v>8</v>
      </c>
      <c r="J7" s="26">
        <v>11</v>
      </c>
      <c r="K7" s="26">
        <v>30</v>
      </c>
      <c r="L7" s="32">
        <v>49.94</v>
      </c>
      <c r="M7" s="30">
        <v>0</v>
      </c>
      <c r="N7" s="32">
        <f t="shared" si="0"/>
        <v>49.94</v>
      </c>
      <c r="O7" s="35">
        <v>19.93</v>
      </c>
      <c r="P7" s="30">
        <v>0</v>
      </c>
      <c r="Q7" s="32">
        <f t="shared" si="1"/>
        <v>19.93</v>
      </c>
      <c r="R7" s="32">
        <f t="shared" si="2"/>
        <v>488.13000000000005</v>
      </c>
      <c r="S7" s="28"/>
      <c r="U7" s="6"/>
      <c r="V7" s="6"/>
    </row>
    <row r="8" spans="1:22" ht="21.75" customHeight="1" x14ac:dyDescent="0.25">
      <c r="A8" s="81">
        <v>4</v>
      </c>
      <c r="B8" s="18"/>
      <c r="C8" s="78" t="s">
        <v>54</v>
      </c>
      <c r="D8" s="51"/>
      <c r="E8" s="63"/>
      <c r="F8" s="63"/>
      <c r="G8" s="18">
        <v>500</v>
      </c>
      <c r="H8" s="18">
        <v>8</v>
      </c>
      <c r="I8" s="26">
        <v>5</v>
      </c>
      <c r="J8" s="26">
        <v>19</v>
      </c>
      <c r="K8" s="26">
        <v>24</v>
      </c>
      <c r="L8" s="32">
        <v>44.38</v>
      </c>
      <c r="M8" s="30">
        <v>0</v>
      </c>
      <c r="N8" s="32">
        <f t="shared" si="0"/>
        <v>44.38</v>
      </c>
      <c r="O8" s="35">
        <v>18.100000000000001</v>
      </c>
      <c r="P8" s="30">
        <v>10</v>
      </c>
      <c r="Q8" s="32">
        <f t="shared" si="1"/>
        <v>28.1</v>
      </c>
      <c r="R8" s="32">
        <f t="shared" si="2"/>
        <v>483.52</v>
      </c>
      <c r="S8" s="28"/>
      <c r="U8" s="6"/>
      <c r="V8" s="6"/>
    </row>
    <row r="9" spans="1:22" ht="21.75" customHeight="1" x14ac:dyDescent="0.3">
      <c r="A9" s="81">
        <v>5</v>
      </c>
      <c r="B9" s="18"/>
      <c r="C9" s="77" t="s">
        <v>46</v>
      </c>
      <c r="D9" s="51"/>
      <c r="E9" s="63"/>
      <c r="F9" s="63"/>
      <c r="G9" s="18">
        <v>500</v>
      </c>
      <c r="H9" s="18">
        <v>7</v>
      </c>
      <c r="I9" s="26">
        <v>6</v>
      </c>
      <c r="J9" s="26">
        <v>13</v>
      </c>
      <c r="K9" s="26">
        <v>38</v>
      </c>
      <c r="L9" s="32">
        <v>61.42</v>
      </c>
      <c r="M9" s="30">
        <v>0</v>
      </c>
      <c r="N9" s="32">
        <f t="shared" si="0"/>
        <v>61.42</v>
      </c>
      <c r="O9" s="35">
        <v>25.13</v>
      </c>
      <c r="P9" s="30">
        <v>0</v>
      </c>
      <c r="Q9" s="32">
        <f t="shared" si="1"/>
        <v>25.13</v>
      </c>
      <c r="R9" s="32">
        <f t="shared" si="2"/>
        <v>477.45</v>
      </c>
      <c r="S9" s="28"/>
      <c r="U9" s="6"/>
      <c r="V9" s="6"/>
    </row>
    <row r="10" spans="1:22" ht="21.75" customHeight="1" x14ac:dyDescent="0.3">
      <c r="A10" s="81">
        <v>6</v>
      </c>
      <c r="B10" s="18"/>
      <c r="C10" s="77" t="s">
        <v>53</v>
      </c>
      <c r="D10" s="51"/>
      <c r="E10" s="63"/>
      <c r="F10" s="63"/>
      <c r="G10" s="18">
        <v>500</v>
      </c>
      <c r="H10" s="18">
        <v>8</v>
      </c>
      <c r="I10" s="26">
        <v>7</v>
      </c>
      <c r="J10" s="26">
        <v>12</v>
      </c>
      <c r="K10" s="26">
        <v>33</v>
      </c>
      <c r="L10" s="32">
        <v>77.8</v>
      </c>
      <c r="M10" s="30">
        <v>10</v>
      </c>
      <c r="N10" s="32">
        <f t="shared" si="0"/>
        <v>87.8</v>
      </c>
      <c r="O10" s="35">
        <v>22.64</v>
      </c>
      <c r="P10" s="30">
        <v>0</v>
      </c>
      <c r="Q10" s="32">
        <f t="shared" si="1"/>
        <v>22.64</v>
      </c>
      <c r="R10" s="32">
        <f t="shared" si="2"/>
        <v>449.56</v>
      </c>
      <c r="S10" s="28"/>
      <c r="U10" s="6"/>
      <c r="V10" s="6"/>
    </row>
    <row r="11" spans="1:22" ht="21.75" hidden="1" customHeight="1" x14ac:dyDescent="0.25">
      <c r="A11" s="33">
        <v>7</v>
      </c>
      <c r="B11" s="18"/>
      <c r="C11" s="51"/>
      <c r="D11" s="51"/>
      <c r="E11" s="63"/>
      <c r="F11" s="63"/>
      <c r="G11" s="18">
        <v>500</v>
      </c>
      <c r="H11" s="18"/>
      <c r="I11" s="26"/>
      <c r="J11" s="26"/>
      <c r="K11" s="26"/>
      <c r="L11" s="32"/>
      <c r="M11" s="30"/>
      <c r="N11" s="32">
        <f t="shared" si="0"/>
        <v>0</v>
      </c>
      <c r="O11" s="35"/>
      <c r="P11" s="30"/>
      <c r="Q11" s="32">
        <f t="shared" si="1"/>
        <v>0</v>
      </c>
      <c r="R11" s="32">
        <f t="shared" si="2"/>
        <v>500</v>
      </c>
      <c r="S11" s="28"/>
      <c r="U11" s="6"/>
      <c r="V11" s="6"/>
    </row>
    <row r="12" spans="1:22" ht="21.75" hidden="1" customHeight="1" x14ac:dyDescent="0.25">
      <c r="A12" s="33">
        <v>8</v>
      </c>
      <c r="B12" s="18"/>
      <c r="C12" s="51"/>
      <c r="D12" s="51"/>
      <c r="E12" s="63"/>
      <c r="F12" s="63"/>
      <c r="G12" s="18">
        <v>500</v>
      </c>
      <c r="H12" s="18"/>
      <c r="I12" s="26"/>
      <c r="J12" s="26"/>
      <c r="K12" s="26"/>
      <c r="L12" s="32"/>
      <c r="M12" s="30"/>
      <c r="N12" s="32">
        <f t="shared" si="0"/>
        <v>0</v>
      </c>
      <c r="O12" s="35"/>
      <c r="P12" s="30"/>
      <c r="Q12" s="32">
        <f t="shared" si="1"/>
        <v>0</v>
      </c>
      <c r="R12" s="32">
        <f t="shared" si="2"/>
        <v>500</v>
      </c>
      <c r="S12" s="28"/>
      <c r="T12" s="3"/>
      <c r="U12" s="4"/>
      <c r="V12" s="6"/>
    </row>
    <row r="13" spans="1:22" ht="21.75" customHeight="1" x14ac:dyDescent="0.3">
      <c r="A13" s="14"/>
      <c r="B13" s="11"/>
      <c r="C13" s="11"/>
      <c r="D13" s="13"/>
      <c r="E13" s="13"/>
      <c r="F13" s="13"/>
      <c r="G13" s="11"/>
      <c r="H13" s="11"/>
      <c r="I13" s="11"/>
      <c r="J13" s="16"/>
      <c r="K13" s="11"/>
      <c r="L13" s="11"/>
      <c r="M13" s="11"/>
      <c r="N13" s="11"/>
      <c r="O13" s="11"/>
      <c r="P13" s="22"/>
      <c r="Q13" s="19"/>
      <c r="R13" s="20"/>
    </row>
    <row r="14" spans="1:22" ht="21.75" customHeight="1" x14ac:dyDescent="0.3">
      <c r="A14" s="14" t="str">
        <f>Osnovni_podatki!A9</f>
        <v>Predsednik tekmovalnega odbora:</v>
      </c>
      <c r="B14" s="11"/>
      <c r="C14" s="11"/>
      <c r="D14" s="13"/>
      <c r="E14" s="13"/>
      <c r="F14" s="13"/>
      <c r="G14" s="11" t="str">
        <f>Osnovni_podatki!A10</f>
        <v>Predsednik obračunske komisije:</v>
      </c>
      <c r="H14" s="11"/>
      <c r="I14" s="11"/>
      <c r="J14" s="16"/>
      <c r="K14" s="11"/>
      <c r="L14" s="11"/>
      <c r="M14" s="11"/>
      <c r="N14" s="11"/>
      <c r="O14" s="11"/>
      <c r="P14" s="22"/>
      <c r="Q14" s="19"/>
      <c r="R14" s="74" t="str">
        <f>Osnovni_podatki!A11</f>
        <v>Vodja tekmovanja:</v>
      </c>
    </row>
    <row r="15" spans="1:22" ht="21.75" customHeight="1" x14ac:dyDescent="0.3">
      <c r="A15" s="70" t="str">
        <f>Osnovni_podatki!B9</f>
        <v>Boštjan Narobe</v>
      </c>
      <c r="B15" s="11"/>
      <c r="C15" s="11"/>
      <c r="D15" s="13"/>
      <c r="E15" s="13"/>
      <c r="F15" s="13"/>
      <c r="G15" s="11" t="str">
        <f>Osnovni_podatki!B10</f>
        <v>Nace Hribar</v>
      </c>
      <c r="H15" s="11"/>
      <c r="I15" s="11"/>
      <c r="J15" s="16"/>
      <c r="K15" s="11"/>
      <c r="L15" s="11"/>
      <c r="M15" s="11"/>
      <c r="N15" s="11"/>
      <c r="O15" s="11"/>
      <c r="P15" s="22"/>
      <c r="Q15" s="19"/>
      <c r="R15" s="75" t="str">
        <f>Osnovni_podatki!B11</f>
        <v>Tadej Šinkovec</v>
      </c>
    </row>
  </sheetData>
  <sortState ref="C5:R10">
    <sortCondition descending="1" ref="R5:R10"/>
  </sortState>
  <mergeCells count="11">
    <mergeCell ref="H3:H4"/>
    <mergeCell ref="R3:S4"/>
    <mergeCell ref="A3:A4"/>
    <mergeCell ref="C3:F3"/>
    <mergeCell ref="B3:B4"/>
    <mergeCell ref="O3:Q3"/>
    <mergeCell ref="L3:N3"/>
    <mergeCell ref="K3:K4"/>
    <mergeCell ref="I3:I4"/>
    <mergeCell ref="J3:J4"/>
    <mergeCell ref="G3:G4"/>
  </mergeCells>
  <phoneticPr fontId="0" type="noConversion"/>
  <printOptions horizontalCentered="1"/>
  <pageMargins left="0.59055118110236227" right="0.59055118110236227" top="0.59055118110236227" bottom="0.39370078740157483" header="0" footer="0"/>
  <pageSetup paperSize="9" scale="6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Osnovni_podatki</vt:lpstr>
      <vt:lpstr>PIONIRJI</vt:lpstr>
      <vt:lpstr>MLADINCI</vt:lpstr>
      <vt:lpstr>PRIPRAVNIKI</vt:lpstr>
      <vt:lpstr>MLADINCI!Področje_tiskanja</vt:lpstr>
      <vt:lpstr>PIONIRJI!Področje_tiskanja</vt:lpstr>
      <vt:lpstr>PRIPRAVNIKI!Področje_tiskanja</vt:lpstr>
      <vt:lpstr>MLADINCI!Tiskanje_naslovov</vt:lpstr>
      <vt:lpstr>PIONIRJI!Tiskanje_naslovov</vt:lpstr>
      <vt:lpstr>PRIPRAVNIKI!Tiskanje_naslovov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RobertR</cp:lastModifiedBy>
  <cp:lastPrinted>2014-04-05T16:05:07Z</cp:lastPrinted>
  <dcterms:created xsi:type="dcterms:W3CDTF">1997-01-31T12:20:41Z</dcterms:created>
  <dcterms:modified xsi:type="dcterms:W3CDTF">2014-04-05T16:05:58Z</dcterms:modified>
</cp:coreProperties>
</file>